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17 - CR 17B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D27" i="4688" s="1"/>
  <c r="J43" i="4689"/>
  <c r="J40" i="4689"/>
  <c r="J34" i="4689"/>
  <c r="J31" i="4689"/>
  <c r="P23" i="4688" s="1"/>
  <c r="J36" i="4689"/>
  <c r="AO23" i="4688" s="1"/>
  <c r="J33" i="4689"/>
  <c r="Z23" i="4688" s="1"/>
  <c r="J30" i="4689"/>
  <c r="J23" i="4688" s="1"/>
  <c r="J32" i="4689"/>
  <c r="U23" i="4688" s="1"/>
  <c r="J28" i="4689"/>
  <c r="D23" i="4688" s="1"/>
  <c r="J25" i="4689"/>
  <c r="AF19" i="4688" s="1"/>
  <c r="J22" i="4689"/>
  <c r="P19" i="4688" s="1"/>
  <c r="J24" i="4689"/>
  <c r="J23" i="4689"/>
  <c r="U19" i="4688" s="1"/>
  <c r="J26" i="4689"/>
  <c r="J20" i="4689"/>
  <c r="G19" i="4688" s="1"/>
  <c r="J13" i="4689"/>
  <c r="P15" i="4688" s="1"/>
  <c r="J16" i="4689"/>
  <c r="J14" i="4689"/>
  <c r="J10" i="4689"/>
  <c r="AL26" i="4688"/>
  <c r="BZ18" i="4688" s="1"/>
  <c r="AN26" i="4688"/>
  <c r="CB18" i="4688" s="1"/>
  <c r="AM22" i="4688"/>
  <c r="CA19" i="4688" s="1"/>
  <c r="AO22" i="4688"/>
  <c r="CC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P27" i="4688"/>
  <c r="J42" i="4689"/>
  <c r="J38" i="4689"/>
  <c r="J39" i="4689"/>
  <c r="AF23" i="4688"/>
  <c r="J35" i="4689"/>
  <c r="J29" i="4689"/>
  <c r="AK19" i="4688"/>
  <c r="J27" i="4689"/>
  <c r="Z19" i="4688"/>
  <c r="J19" i="4689"/>
  <c r="J21" i="4689"/>
  <c r="AF15" i="4688"/>
  <c r="J18" i="4689"/>
  <c r="J17" i="4689"/>
  <c r="U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<sst xmlns="http://schemas.openxmlformats.org/spreadsheetml/2006/main" count="754" uniqueCount="155">
  <si>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</si>
  <si>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</si>
  <si>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</si>
  <si>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</si>
  <si>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</si>
  <si>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</si>
  <si>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</si>
  <si>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</si>
  <si>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</si>
  <si>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</si>
  <si>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</si>
  <si>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</si>
  <si>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</si>
  <si>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</si>
  <si>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</si>
  <si>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</si>
  <si>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</si>
  <si>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</si>
  <si>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</si>
  <si>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</si>
  <si>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</si>
  <si>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</si>
  <si>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</si>
  <si>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</si>
  <si>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</si>
  <si>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</si>
  <si>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</si>
  <si>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</si>
  <si>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</si>
  <si>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</si>
  <si>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</si>
  <si>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</si>
  <si>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</si>
  <si>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</si>
  <si>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</si>
  <si>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</si>
  <si>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</si>
  <si>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</si>
  <si>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</si>
  <si>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</si>
  <si>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</si>
  <si>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</si>
  <si>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</si>
  <si>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</si>
  <si>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</si>
  <si>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</si>
  <si>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</si>
  <si>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</si>
  <si>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</si>
  <si>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</si>
  <si>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</si>
  <si>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</si>
  <si>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</si>
  <si>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</si>
  <si>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</si>
  <si>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</si>
  <si>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</si>
  <si>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</si>
  <si>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</si>
  <si>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</si>
  <si>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</si>
  <si>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</si>
  <si>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</si>
  <si>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</si>
  <si>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</si>
  <si>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</si>
  <si>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</si>
  <si>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</si>
  <si>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</si>
  <si>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</si>
  <si>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</si>
  <si>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</si>
  <si>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</si>
  <si>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</si>
  <si>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</si>
  <si>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</si>
  <si>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</si>
  <si>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</si>
  <si>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</si>
  <si>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</si>
  <si>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</si>
  <si>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</si>
  <si>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</si>
  <si>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</si>
  <si>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</si>
  <si>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</si>
  <si>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</si>
  <si>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</si>
  <si>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</si>
  <si>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</si>
  <si>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</si>
  <si>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</si>
  <si>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</si>
  <si>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</si>
  <si>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</si>
  <si>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</si>
  <si>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</si>
  <si>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</si>
  <si>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</si>
  <si>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</si>
  <si>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</si>
  <si>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</si>
  <si>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</si>
  <si>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</si>
  <si>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</si>
  <si>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</si>
  <si>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</si>
  <si>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</si>
  <si>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</si>
  <si>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</si>
  <si>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</si>
  <si>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</si>
  <si>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</si>
  <si>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</si>
  <si>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</si>
  <si>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</si>
  <si>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</si>
  <si>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</si>
  <si>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</si>
  <si>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</si>
  <si>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</si>
  <si>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</si>
  <si>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</si>
  <si>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</si>
  <si>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</si>
  <si>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</si>
  <si>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</si>
  <si>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</si>
  <si>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</si>
  <si>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</si>
  <si>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</si>
  <si>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</si>
  <si>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</si>
  <si>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</si>
  <si>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</si>
  <si>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</si>
  <si>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</si>
  <si>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</si>
  <si>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</si>
  <si>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</si>
  <si>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</si>
  <si>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</si>
  <si>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</si>
  <si>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</si>
  <si>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</si>
  <si>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</si>
  <si>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</si>
  <si>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</si>
  <si>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</si>
  <si>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17- CR 17B</t>
  </si>
  <si>
    <t>GEOVANNIS GONZALEZ</t>
  </si>
  <si>
    <t>ADOLFREDO FLOREZ</t>
  </si>
  <si>
    <t>1717B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</si>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</sst>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317</c:v>
                </c:pt>
                <c:pt idx="1">
                  <c:v>316</c:v>
                </c:pt>
                <c:pt idx="2">
                  <c:v>345.5</c:v>
                </c:pt>
                <c:pt idx="3">
                  <c:v>328.5</c:v>
                </c:pt>
                <c:pt idx="4">
                  <c:v>374.5</c:v>
                </c:pt>
                <c:pt idx="5">
                  <c:v>331</c:v>
                </c:pt>
                <c:pt idx="6">
                  <c:v>422</c:v>
                </c:pt>
                <c:pt idx="7">
                  <c:v>335</c:v>
                </c:pt>
                <c:pt idx="8">
                  <c:v>347.5</c:v>
                </c:pt>
                <c:pt idx="9">
                  <c:v>349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08080"/>
        <c:axId val="161321088"/>
      </c:barChart>
      <c:catAx>
        <c:axId val="16110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2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21.5</c:v>
                </c:pt>
                <c:pt idx="1">
                  <c:v>19.5</c:v>
                </c:pt>
                <c:pt idx="2">
                  <c:v>14</c:v>
                </c:pt>
                <c:pt idx="3">
                  <c:v>21.5</c:v>
                </c:pt>
                <c:pt idx="4">
                  <c:v>29</c:v>
                </c:pt>
                <c:pt idx="5">
                  <c:v>21.5</c:v>
                </c:pt>
                <c:pt idx="6">
                  <c:v>23</c:v>
                </c:pt>
                <c:pt idx="7">
                  <c:v>26.5</c:v>
                </c:pt>
                <c:pt idx="8">
                  <c:v>25.5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16528"/>
        <c:axId val="162216920"/>
      </c:barChart>
      <c:catAx>
        <c:axId val="16221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27</c:v>
                </c:pt>
                <c:pt idx="1">
                  <c:v>14.5</c:v>
                </c:pt>
                <c:pt idx="2">
                  <c:v>25.5</c:v>
                </c:pt>
                <c:pt idx="3">
                  <c:v>20.5</c:v>
                </c:pt>
                <c:pt idx="4">
                  <c:v>13.5</c:v>
                </c:pt>
                <c:pt idx="5">
                  <c:v>12.5</c:v>
                </c:pt>
                <c:pt idx="6">
                  <c:v>13</c:v>
                </c:pt>
                <c:pt idx="7">
                  <c:v>17</c:v>
                </c:pt>
                <c:pt idx="8">
                  <c:v>16.5</c:v>
                </c:pt>
                <c:pt idx="9">
                  <c:v>20.5</c:v>
                </c:pt>
                <c:pt idx="10">
                  <c:v>21.5</c:v>
                </c:pt>
                <c:pt idx="11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6288"/>
        <c:axId val="163946680"/>
      </c:barChart>
      <c:catAx>
        <c:axId val="16394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</c:v>
                </c:pt>
                <c:pt idx="1">
                  <c:v>15</c:v>
                </c:pt>
                <c:pt idx="2">
                  <c:v>24.5</c:v>
                </c:pt>
                <c:pt idx="3">
                  <c:v>27</c:v>
                </c:pt>
                <c:pt idx="4">
                  <c:v>31.5</c:v>
                </c:pt>
                <c:pt idx="5">
                  <c:v>27.5</c:v>
                </c:pt>
                <c:pt idx="6">
                  <c:v>37.5</c:v>
                </c:pt>
                <c:pt idx="7">
                  <c:v>37.5</c:v>
                </c:pt>
                <c:pt idx="8">
                  <c:v>24.5</c:v>
                </c:pt>
                <c:pt idx="9">
                  <c:v>37.5</c:v>
                </c:pt>
                <c:pt idx="10">
                  <c:v>41</c:v>
                </c:pt>
                <c:pt idx="11">
                  <c:v>35</c:v>
                </c:pt>
                <c:pt idx="12">
                  <c:v>27</c:v>
                </c:pt>
                <c:pt idx="13">
                  <c:v>33</c:v>
                </c:pt>
                <c:pt idx="14">
                  <c:v>17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7464"/>
        <c:axId val="163947856"/>
      </c:barChart>
      <c:catAx>
        <c:axId val="16394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792.5</c:v>
                </c:pt>
                <c:pt idx="1">
                  <c:v>811</c:v>
                </c:pt>
                <c:pt idx="2">
                  <c:v>743.5</c:v>
                </c:pt>
                <c:pt idx="3">
                  <c:v>748</c:v>
                </c:pt>
                <c:pt idx="4">
                  <c:v>781.5</c:v>
                </c:pt>
                <c:pt idx="5">
                  <c:v>705</c:v>
                </c:pt>
                <c:pt idx="6">
                  <c:v>752.5</c:v>
                </c:pt>
                <c:pt idx="7">
                  <c:v>659</c:v>
                </c:pt>
                <c:pt idx="8">
                  <c:v>701.5</c:v>
                </c:pt>
                <c:pt idx="9">
                  <c:v>664.5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8640"/>
        <c:axId val="163949032"/>
      </c:barChart>
      <c:catAx>
        <c:axId val="1639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4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521.5</c:v>
                </c:pt>
                <c:pt idx="1">
                  <c:v>649.5</c:v>
                </c:pt>
                <c:pt idx="2">
                  <c:v>668.5</c:v>
                </c:pt>
                <c:pt idx="3">
                  <c:v>671</c:v>
                </c:pt>
                <c:pt idx="4">
                  <c:v>671.5</c:v>
                </c:pt>
                <c:pt idx="5">
                  <c:v>703.5</c:v>
                </c:pt>
                <c:pt idx="6">
                  <c:v>656.5</c:v>
                </c:pt>
                <c:pt idx="7">
                  <c:v>660</c:v>
                </c:pt>
                <c:pt idx="8">
                  <c:v>612</c:v>
                </c:pt>
                <c:pt idx="9">
                  <c:v>598</c:v>
                </c:pt>
                <c:pt idx="10">
                  <c:v>559.5</c:v>
                </c:pt>
                <c:pt idx="11">
                  <c:v>543.5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49816"/>
        <c:axId val="185781120"/>
      </c:barChart>
      <c:catAx>
        <c:axId val="16394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8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81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4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640</c:v>
                </c:pt>
                <c:pt idx="1">
                  <c:v>588.5</c:v>
                </c:pt>
                <c:pt idx="2">
                  <c:v>661.5</c:v>
                </c:pt>
                <c:pt idx="3">
                  <c:v>676</c:v>
                </c:pt>
                <c:pt idx="4">
                  <c:v>722</c:v>
                </c:pt>
                <c:pt idx="5">
                  <c:v>684</c:v>
                </c:pt>
                <c:pt idx="6">
                  <c:v>741.5</c:v>
                </c:pt>
                <c:pt idx="7">
                  <c:v>711.5</c:v>
                </c:pt>
                <c:pt idx="8">
                  <c:v>669.5</c:v>
                </c:pt>
                <c:pt idx="9">
                  <c:v>682</c:v>
                </c:pt>
                <c:pt idx="10">
                  <c:v>627</c:v>
                </c:pt>
                <c:pt idx="11">
                  <c:v>679.5</c:v>
                </c:pt>
                <c:pt idx="12">
                  <c:v>699</c:v>
                </c:pt>
                <c:pt idx="13">
                  <c:v>684</c:v>
                </c:pt>
                <c:pt idx="14">
                  <c:v>732.5</c:v>
                </c:pt>
                <c:pt idx="15">
                  <c:v>717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781904"/>
        <c:axId val="185782296"/>
      </c:barChart>
      <c:catAx>
        <c:axId val="18578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8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8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781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1307</c:v>
                </c:pt>
                <c:pt idx="4">
                  <c:v>1364.5</c:v>
                </c:pt>
                <c:pt idx="5">
                  <c:v>1379.5</c:v>
                </c:pt>
                <c:pt idx="6">
                  <c:v>1456</c:v>
                </c:pt>
                <c:pt idx="7">
                  <c:v>1462.5</c:v>
                </c:pt>
                <c:pt idx="8">
                  <c:v>1435.5</c:v>
                </c:pt>
                <c:pt idx="9">
                  <c:v>1453.5</c:v>
                </c:pt>
                <c:pt idx="13">
                  <c:v>1304</c:v>
                </c:pt>
                <c:pt idx="14">
                  <c:v>1353.5</c:v>
                </c:pt>
                <c:pt idx="15">
                  <c:v>1423</c:v>
                </c:pt>
                <c:pt idx="16">
                  <c:v>1476.5</c:v>
                </c:pt>
                <c:pt idx="17">
                  <c:v>1534</c:v>
                </c:pt>
                <c:pt idx="18">
                  <c:v>1537</c:v>
                </c:pt>
                <c:pt idx="19">
                  <c:v>1550.5</c:v>
                </c:pt>
                <c:pt idx="20">
                  <c:v>1425.5</c:v>
                </c:pt>
                <c:pt idx="21">
                  <c:v>1315</c:v>
                </c:pt>
                <c:pt idx="22">
                  <c:v>1258.5</c:v>
                </c:pt>
                <c:pt idx="23">
                  <c:v>1244</c:v>
                </c:pt>
                <c:pt idx="24">
                  <c:v>1314</c:v>
                </c:pt>
                <c:pt idx="25">
                  <c:v>1350.5</c:v>
                </c:pt>
                <c:pt idx="29">
                  <c:v>1205.5</c:v>
                </c:pt>
                <c:pt idx="30">
                  <c:v>1254.5</c:v>
                </c:pt>
                <c:pt idx="31">
                  <c:v>1380</c:v>
                </c:pt>
                <c:pt idx="32">
                  <c:v>1447.5</c:v>
                </c:pt>
                <c:pt idx="33">
                  <c:v>1481.5</c:v>
                </c:pt>
                <c:pt idx="34">
                  <c:v>1464</c:v>
                </c:pt>
                <c:pt idx="35">
                  <c:v>1396</c:v>
                </c:pt>
                <c:pt idx="36">
                  <c:v>1352</c:v>
                </c:pt>
                <c:pt idx="37">
                  <c:v>1296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1578.5</c:v>
                </c:pt>
                <c:pt idx="4">
                  <c:v>1511</c:v>
                </c:pt>
                <c:pt idx="5">
                  <c:v>1405.5</c:v>
                </c:pt>
                <c:pt idx="6">
                  <c:v>1346.5</c:v>
                </c:pt>
                <c:pt idx="7">
                  <c:v>1263.5</c:v>
                </c:pt>
                <c:pt idx="8">
                  <c:v>1217</c:v>
                </c:pt>
                <c:pt idx="9">
                  <c:v>1162.5</c:v>
                </c:pt>
                <c:pt idx="13">
                  <c:v>1098.5</c:v>
                </c:pt>
                <c:pt idx="14">
                  <c:v>1122.5</c:v>
                </c:pt>
                <c:pt idx="15">
                  <c:v>1146.5</c:v>
                </c:pt>
                <c:pt idx="16">
                  <c:v>1162</c:v>
                </c:pt>
                <c:pt idx="17">
                  <c:v>1131.5</c:v>
                </c:pt>
                <c:pt idx="18">
                  <c:v>1078</c:v>
                </c:pt>
                <c:pt idx="19">
                  <c:v>1038.5</c:v>
                </c:pt>
                <c:pt idx="20">
                  <c:v>1048</c:v>
                </c:pt>
                <c:pt idx="21">
                  <c:v>1125</c:v>
                </c:pt>
                <c:pt idx="22">
                  <c:v>1216.5</c:v>
                </c:pt>
                <c:pt idx="23">
                  <c:v>1242</c:v>
                </c:pt>
                <c:pt idx="24">
                  <c:v>1300</c:v>
                </c:pt>
                <c:pt idx="25">
                  <c:v>1318.5</c:v>
                </c:pt>
                <c:pt idx="29">
                  <c:v>1164</c:v>
                </c:pt>
                <c:pt idx="30">
                  <c:v>1276.5</c:v>
                </c:pt>
                <c:pt idx="31">
                  <c:v>1214</c:v>
                </c:pt>
                <c:pt idx="32">
                  <c:v>1156</c:v>
                </c:pt>
                <c:pt idx="33">
                  <c:v>1107</c:v>
                </c:pt>
                <c:pt idx="34">
                  <c:v>1061.5</c:v>
                </c:pt>
                <c:pt idx="35">
                  <c:v>1014</c:v>
                </c:pt>
                <c:pt idx="36">
                  <c:v>955</c:v>
                </c:pt>
                <c:pt idx="37">
                  <c:v>892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133</c:v>
                </c:pt>
                <c:pt idx="4">
                  <c:v>124.5</c:v>
                </c:pt>
                <c:pt idx="5">
                  <c:v>107</c:v>
                </c:pt>
                <c:pt idx="6">
                  <c:v>89.5</c:v>
                </c:pt>
                <c:pt idx="7">
                  <c:v>72</c:v>
                </c:pt>
                <c:pt idx="8">
                  <c:v>69</c:v>
                </c:pt>
                <c:pt idx="9">
                  <c:v>64.5</c:v>
                </c:pt>
                <c:pt idx="13">
                  <c:v>77</c:v>
                </c:pt>
                <c:pt idx="14">
                  <c:v>74</c:v>
                </c:pt>
                <c:pt idx="15">
                  <c:v>63.5</c:v>
                </c:pt>
                <c:pt idx="16">
                  <c:v>61.5</c:v>
                </c:pt>
                <c:pt idx="17">
                  <c:v>59.5</c:v>
                </c:pt>
                <c:pt idx="18">
                  <c:v>64.5</c:v>
                </c:pt>
                <c:pt idx="19">
                  <c:v>78.5</c:v>
                </c:pt>
                <c:pt idx="20">
                  <c:v>76</c:v>
                </c:pt>
                <c:pt idx="21">
                  <c:v>80</c:v>
                </c:pt>
                <c:pt idx="22">
                  <c:v>72</c:v>
                </c:pt>
                <c:pt idx="23">
                  <c:v>67.5</c:v>
                </c:pt>
                <c:pt idx="24">
                  <c:v>69</c:v>
                </c:pt>
                <c:pt idx="25">
                  <c:v>59.5</c:v>
                </c:pt>
                <c:pt idx="29">
                  <c:v>53.5</c:v>
                </c:pt>
                <c:pt idx="30">
                  <c:v>55.5</c:v>
                </c:pt>
                <c:pt idx="31">
                  <c:v>48.5</c:v>
                </c:pt>
                <c:pt idx="32">
                  <c:v>39.5</c:v>
                </c:pt>
                <c:pt idx="33">
                  <c:v>47</c:v>
                </c:pt>
                <c:pt idx="34">
                  <c:v>47.5</c:v>
                </c:pt>
                <c:pt idx="35">
                  <c:v>49.5</c:v>
                </c:pt>
                <c:pt idx="36">
                  <c:v>47</c:v>
                </c:pt>
                <c:pt idx="37">
                  <c:v>47.5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76.5</c:v>
                </c:pt>
                <c:pt idx="4">
                  <c:v>84</c:v>
                </c:pt>
                <c:pt idx="5">
                  <c:v>86</c:v>
                </c:pt>
                <c:pt idx="6">
                  <c:v>95</c:v>
                </c:pt>
                <c:pt idx="7">
                  <c:v>100</c:v>
                </c:pt>
                <c:pt idx="8">
                  <c:v>96.5</c:v>
                </c:pt>
                <c:pt idx="9">
                  <c:v>97</c:v>
                </c:pt>
                <c:pt idx="13">
                  <c:v>86.5</c:v>
                </c:pt>
                <c:pt idx="14">
                  <c:v>98</c:v>
                </c:pt>
                <c:pt idx="15">
                  <c:v>110.5</c:v>
                </c:pt>
                <c:pt idx="16">
                  <c:v>123.5</c:v>
                </c:pt>
                <c:pt idx="17">
                  <c:v>134</c:v>
                </c:pt>
                <c:pt idx="18">
                  <c:v>127</c:v>
                </c:pt>
                <c:pt idx="19">
                  <c:v>137</c:v>
                </c:pt>
                <c:pt idx="20">
                  <c:v>140.5</c:v>
                </c:pt>
                <c:pt idx="21">
                  <c:v>138</c:v>
                </c:pt>
                <c:pt idx="22">
                  <c:v>140.5</c:v>
                </c:pt>
                <c:pt idx="23">
                  <c:v>136</c:v>
                </c:pt>
                <c:pt idx="24">
                  <c:v>112</c:v>
                </c:pt>
                <c:pt idx="25">
                  <c:v>104</c:v>
                </c:pt>
                <c:pt idx="29">
                  <c:v>87.5</c:v>
                </c:pt>
                <c:pt idx="30">
                  <c:v>74</c:v>
                </c:pt>
                <c:pt idx="31">
                  <c:v>72</c:v>
                </c:pt>
                <c:pt idx="32">
                  <c:v>59.5</c:v>
                </c:pt>
                <c:pt idx="33">
                  <c:v>56</c:v>
                </c:pt>
                <c:pt idx="34">
                  <c:v>59</c:v>
                </c:pt>
                <c:pt idx="35">
                  <c:v>67</c:v>
                </c:pt>
                <c:pt idx="36">
                  <c:v>75.5</c:v>
                </c:pt>
                <c:pt idx="37">
                  <c:v>77.5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3095</c:v>
                </c:pt>
                <c:pt idx="4">
                  <c:v>3084</c:v>
                </c:pt>
                <c:pt idx="5">
                  <c:v>2978</c:v>
                </c:pt>
                <c:pt idx="6">
                  <c:v>2987</c:v>
                </c:pt>
                <c:pt idx="7">
                  <c:v>2898</c:v>
                </c:pt>
                <c:pt idx="8">
                  <c:v>2818</c:v>
                </c:pt>
                <c:pt idx="9">
                  <c:v>2777.5</c:v>
                </c:pt>
                <c:pt idx="13">
                  <c:v>2566</c:v>
                </c:pt>
                <c:pt idx="14">
                  <c:v>2648</c:v>
                </c:pt>
                <c:pt idx="15">
                  <c:v>2743.5</c:v>
                </c:pt>
                <c:pt idx="16">
                  <c:v>2823.5</c:v>
                </c:pt>
                <c:pt idx="17">
                  <c:v>2859</c:v>
                </c:pt>
                <c:pt idx="18">
                  <c:v>2806.5</c:v>
                </c:pt>
                <c:pt idx="19">
                  <c:v>2804.5</c:v>
                </c:pt>
                <c:pt idx="20">
                  <c:v>2690</c:v>
                </c:pt>
                <c:pt idx="21">
                  <c:v>2658</c:v>
                </c:pt>
                <c:pt idx="22">
                  <c:v>2687.5</c:v>
                </c:pt>
                <c:pt idx="23">
                  <c:v>2689.5</c:v>
                </c:pt>
                <c:pt idx="24">
                  <c:v>2795</c:v>
                </c:pt>
                <c:pt idx="25">
                  <c:v>2832.5</c:v>
                </c:pt>
                <c:pt idx="29">
                  <c:v>2510.5</c:v>
                </c:pt>
                <c:pt idx="30">
                  <c:v>2660.5</c:v>
                </c:pt>
                <c:pt idx="31">
                  <c:v>2714.5</c:v>
                </c:pt>
                <c:pt idx="32">
                  <c:v>2702.5</c:v>
                </c:pt>
                <c:pt idx="33">
                  <c:v>2691.5</c:v>
                </c:pt>
                <c:pt idx="34">
                  <c:v>2632</c:v>
                </c:pt>
                <c:pt idx="35">
                  <c:v>2526.5</c:v>
                </c:pt>
                <c:pt idx="36">
                  <c:v>2429.5</c:v>
                </c:pt>
                <c:pt idx="37">
                  <c:v>2313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783080"/>
        <c:axId val="185783472"/>
      </c:lineChart>
      <c:catAx>
        <c:axId val="185783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78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83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5783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325.5</c:v>
                </c:pt>
                <c:pt idx="1">
                  <c:v>274</c:v>
                </c:pt>
                <c:pt idx="2">
                  <c:v>355</c:v>
                </c:pt>
                <c:pt idx="3">
                  <c:v>349.5</c:v>
                </c:pt>
                <c:pt idx="4">
                  <c:v>375</c:v>
                </c:pt>
                <c:pt idx="5">
                  <c:v>343.5</c:v>
                </c:pt>
                <c:pt idx="6">
                  <c:v>408.5</c:v>
                </c:pt>
                <c:pt idx="7">
                  <c:v>407</c:v>
                </c:pt>
                <c:pt idx="8">
                  <c:v>378</c:v>
                </c:pt>
                <c:pt idx="9">
                  <c:v>357</c:v>
                </c:pt>
                <c:pt idx="10">
                  <c:v>283.5</c:v>
                </c:pt>
                <c:pt idx="11">
                  <c:v>296.5</c:v>
                </c:pt>
                <c:pt idx="12">
                  <c:v>321.5</c:v>
                </c:pt>
                <c:pt idx="13">
                  <c:v>342.5</c:v>
                </c:pt>
                <c:pt idx="14">
                  <c:v>353.5</c:v>
                </c:pt>
                <c:pt idx="15">
                  <c:v>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860048"/>
        <c:axId val="162728976"/>
      </c:barChart>
      <c:catAx>
        <c:axId val="16186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2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2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86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305.5</c:v>
                </c:pt>
                <c:pt idx="1">
                  <c:v>273.5</c:v>
                </c:pt>
                <c:pt idx="2">
                  <c:v>297</c:v>
                </c:pt>
                <c:pt idx="3">
                  <c:v>329.5</c:v>
                </c:pt>
                <c:pt idx="4">
                  <c:v>354.5</c:v>
                </c:pt>
                <c:pt idx="5">
                  <c:v>399</c:v>
                </c:pt>
                <c:pt idx="6">
                  <c:v>364.5</c:v>
                </c:pt>
                <c:pt idx="7">
                  <c:v>363.5</c:v>
                </c:pt>
                <c:pt idx="8">
                  <c:v>337</c:v>
                </c:pt>
                <c:pt idx="9">
                  <c:v>331</c:v>
                </c:pt>
                <c:pt idx="10">
                  <c:v>320.5</c:v>
                </c:pt>
                <c:pt idx="11">
                  <c:v>307.5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70360"/>
        <c:axId val="162766176"/>
      </c:barChart>
      <c:catAx>
        <c:axId val="16267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7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6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70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423.5</c:v>
                </c:pt>
                <c:pt idx="1">
                  <c:v>439.5</c:v>
                </c:pt>
                <c:pt idx="2">
                  <c:v>350</c:v>
                </c:pt>
                <c:pt idx="3">
                  <c:v>365.5</c:v>
                </c:pt>
                <c:pt idx="4">
                  <c:v>356</c:v>
                </c:pt>
                <c:pt idx="5">
                  <c:v>334</c:v>
                </c:pt>
                <c:pt idx="6">
                  <c:v>291</c:v>
                </c:pt>
                <c:pt idx="7">
                  <c:v>282.5</c:v>
                </c:pt>
                <c:pt idx="8">
                  <c:v>309.5</c:v>
                </c:pt>
                <c:pt idx="9">
                  <c:v>279.5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75592"/>
        <c:axId val="163032336"/>
      </c:barChart>
      <c:catAx>
        <c:axId val="16287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3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3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7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179.5</c:v>
                </c:pt>
                <c:pt idx="1">
                  <c:v>344.5</c:v>
                </c:pt>
                <c:pt idx="2">
                  <c:v>325.5</c:v>
                </c:pt>
                <c:pt idx="3">
                  <c:v>314.5</c:v>
                </c:pt>
                <c:pt idx="4">
                  <c:v>292</c:v>
                </c:pt>
                <c:pt idx="5">
                  <c:v>282</c:v>
                </c:pt>
                <c:pt idx="6">
                  <c:v>267.5</c:v>
                </c:pt>
                <c:pt idx="7">
                  <c:v>265.5</c:v>
                </c:pt>
                <c:pt idx="8">
                  <c:v>246.5</c:v>
                </c:pt>
                <c:pt idx="9">
                  <c:v>234.5</c:v>
                </c:pt>
                <c:pt idx="10">
                  <c:v>208.5</c:v>
                </c:pt>
                <c:pt idx="11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76520"/>
        <c:axId val="163023312"/>
      </c:barChart>
      <c:catAx>
        <c:axId val="16337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02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2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7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276</c:v>
                </c:pt>
                <c:pt idx="1">
                  <c:v>278</c:v>
                </c:pt>
                <c:pt idx="2">
                  <c:v>262.5</c:v>
                </c:pt>
                <c:pt idx="3">
                  <c:v>282</c:v>
                </c:pt>
                <c:pt idx="4">
                  <c:v>300</c:v>
                </c:pt>
                <c:pt idx="5">
                  <c:v>302</c:v>
                </c:pt>
                <c:pt idx="6">
                  <c:v>278</c:v>
                </c:pt>
                <c:pt idx="7">
                  <c:v>251.5</c:v>
                </c:pt>
                <c:pt idx="8">
                  <c:v>246.5</c:v>
                </c:pt>
                <c:pt idx="9">
                  <c:v>262.5</c:v>
                </c:pt>
                <c:pt idx="10">
                  <c:v>287.5</c:v>
                </c:pt>
                <c:pt idx="11">
                  <c:v>328.5</c:v>
                </c:pt>
                <c:pt idx="12">
                  <c:v>338</c:v>
                </c:pt>
                <c:pt idx="13">
                  <c:v>288</c:v>
                </c:pt>
                <c:pt idx="14">
                  <c:v>345.5</c:v>
                </c:pt>
                <c:pt idx="15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98448"/>
        <c:axId val="161098840"/>
      </c:barChart>
      <c:catAx>
        <c:axId val="16109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9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9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9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30.5</c:v>
                </c:pt>
                <c:pt idx="1">
                  <c:v>36</c:v>
                </c:pt>
                <c:pt idx="2">
                  <c:v>34</c:v>
                </c:pt>
                <c:pt idx="3">
                  <c:v>32.5</c:v>
                </c:pt>
                <c:pt idx="4">
                  <c:v>22</c:v>
                </c:pt>
                <c:pt idx="5">
                  <c:v>18.5</c:v>
                </c:pt>
                <c:pt idx="6">
                  <c:v>16.5</c:v>
                </c:pt>
                <c:pt idx="7">
                  <c:v>15</c:v>
                </c:pt>
                <c:pt idx="8">
                  <c:v>19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99624"/>
        <c:axId val="162213784"/>
      </c:barChart>
      <c:catAx>
        <c:axId val="16109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9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9.5</c:v>
                </c:pt>
                <c:pt idx="1">
                  <c:v>17</c:v>
                </c:pt>
                <c:pt idx="2">
                  <c:v>20.5</c:v>
                </c:pt>
                <c:pt idx="3">
                  <c:v>6.5</c:v>
                </c:pt>
                <c:pt idx="4">
                  <c:v>11.5</c:v>
                </c:pt>
                <c:pt idx="5">
                  <c:v>10</c:v>
                </c:pt>
                <c:pt idx="6">
                  <c:v>11.5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9</c:v>
                </c:pt>
                <c:pt idx="11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14568"/>
        <c:axId val="162214960"/>
      </c:barChart>
      <c:catAx>
        <c:axId val="16221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18.5</c:v>
                </c:pt>
                <c:pt idx="1">
                  <c:v>21.5</c:v>
                </c:pt>
                <c:pt idx="2">
                  <c:v>19.5</c:v>
                </c:pt>
                <c:pt idx="3">
                  <c:v>17.5</c:v>
                </c:pt>
                <c:pt idx="4">
                  <c:v>15.5</c:v>
                </c:pt>
                <c:pt idx="5">
                  <c:v>11</c:v>
                </c:pt>
                <c:pt idx="6">
                  <c:v>17.5</c:v>
                </c:pt>
                <c:pt idx="7">
                  <c:v>15.5</c:v>
                </c:pt>
                <c:pt idx="8">
                  <c:v>20.5</c:v>
                </c:pt>
                <c:pt idx="9">
                  <c:v>25</c:v>
                </c:pt>
                <c:pt idx="10">
                  <c:v>15</c:v>
                </c:pt>
                <c:pt idx="11">
                  <c:v>19.5</c:v>
                </c:pt>
                <c:pt idx="12">
                  <c:v>12.5</c:v>
                </c:pt>
                <c:pt idx="13">
                  <c:v>20.5</c:v>
                </c:pt>
                <c:pt idx="14">
                  <c:v>16.5</c:v>
                </c:pt>
                <c:pt idx="15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98056"/>
        <c:axId val="162215744"/>
      </c:barChart>
      <c:catAx>
        <c:axId val="16109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1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9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166466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B10" sqref="B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152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42773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135</v>
      </c>
      <c r="C10" s="46">
        <v>150</v>
      </c>
      <c r="D10" s="46">
        <v>31</v>
      </c>
      <c r="E10" s="46">
        <v>15</v>
      </c>
      <c r="F10" s="6">
        <f t="shared" ref="F10:F22" si="0">B10*0.5+C10*1+D10*2+E10*2.5</f>
        <v>317</v>
      </c>
      <c r="G10" s="2"/>
      <c r="H10" s="19" t="s">
        <v>4</v>
      </c>
      <c r="I10" s="46">
        <v>127</v>
      </c>
      <c r="J10" s="46">
        <v>166</v>
      </c>
      <c r="K10" s="46">
        <v>35</v>
      </c>
      <c r="L10" s="46">
        <v>20</v>
      </c>
      <c r="M10" s="6">
        <f t="shared" ref="M10:M22" si="1">I10*0.5+J10*1+K10*2+L10*2.5</f>
        <v>349.5</v>
      </c>
      <c r="N10" s="9">
        <f>F20+F21+F22+M10</f>
        <v>1304</v>
      </c>
      <c r="O10" s="19" t="s">
        <v>43</v>
      </c>
      <c r="P10" s="46">
        <v>95</v>
      </c>
      <c r="Q10" s="46">
        <v>145</v>
      </c>
      <c r="R10" s="46">
        <v>34</v>
      </c>
      <c r="S10" s="46">
        <v>18</v>
      </c>
      <c r="T10" s="6">
        <f t="shared" ref="T10:T21" si="2">P10*0.5+Q10*1+R10*2+S10*2.5</f>
        <v>305.5</v>
      </c>
      <c r="U10" s="36"/>
    </row>
    <row r="11" spans="1:21" ht="24" customHeight="1" x14ac:dyDescent="0.2">
      <c r="A11" s="18" t="s">
        <v>14</v>
      </c>
      <c r="B11" s="46">
        <v>118</v>
      </c>
      <c r="C11" s="46">
        <v>142</v>
      </c>
      <c r="D11" s="46">
        <v>35</v>
      </c>
      <c r="E11" s="46">
        <v>18</v>
      </c>
      <c r="F11" s="6">
        <f t="shared" si="0"/>
        <v>316</v>
      </c>
      <c r="G11" s="2"/>
      <c r="H11" s="19" t="s">
        <v>5</v>
      </c>
      <c r="I11" s="46">
        <v>129</v>
      </c>
      <c r="J11" s="46">
        <v>187</v>
      </c>
      <c r="K11" s="46">
        <v>33</v>
      </c>
      <c r="L11" s="46">
        <v>23</v>
      </c>
      <c r="M11" s="6">
        <f t="shared" si="1"/>
        <v>375</v>
      </c>
      <c r="N11" s="9">
        <f>F21+F22+M10+M11</f>
        <v>1353.5</v>
      </c>
      <c r="O11" s="19" t="s">
        <v>44</v>
      </c>
      <c r="P11" s="46">
        <v>91</v>
      </c>
      <c r="Q11" s="46">
        <v>126</v>
      </c>
      <c r="R11" s="46">
        <v>36</v>
      </c>
      <c r="S11" s="46">
        <v>12</v>
      </c>
      <c r="T11" s="6">
        <f t="shared" si="2"/>
        <v>273.5</v>
      </c>
      <c r="U11" s="2"/>
    </row>
    <row r="12" spans="1:21" ht="24" customHeight="1" x14ac:dyDescent="0.2">
      <c r="A12" s="18" t="s">
        <v>17</v>
      </c>
      <c r="B12" s="46">
        <v>143</v>
      </c>
      <c r="C12" s="46">
        <v>145</v>
      </c>
      <c r="D12" s="46">
        <v>42</v>
      </c>
      <c r="E12" s="46">
        <v>18</v>
      </c>
      <c r="F12" s="6">
        <f t="shared" si="0"/>
        <v>345.5</v>
      </c>
      <c r="G12" s="2"/>
      <c r="H12" s="19" t="s">
        <v>6</v>
      </c>
      <c r="I12" s="46">
        <v>143</v>
      </c>
      <c r="J12" s="46">
        <v>168</v>
      </c>
      <c r="K12" s="46">
        <v>27</v>
      </c>
      <c r="L12" s="46">
        <v>20</v>
      </c>
      <c r="M12" s="6">
        <f t="shared" si="1"/>
        <v>343.5</v>
      </c>
      <c r="N12" s="2">
        <f>F22+M10+M11+M12</f>
        <v>1423</v>
      </c>
      <c r="O12" s="19" t="s">
        <v>32</v>
      </c>
      <c r="P12" s="46">
        <v>80</v>
      </c>
      <c r="Q12" s="46">
        <v>133</v>
      </c>
      <c r="R12" s="46">
        <v>42</v>
      </c>
      <c r="S12" s="46">
        <v>16</v>
      </c>
      <c r="T12" s="6">
        <f t="shared" si="2"/>
        <v>297</v>
      </c>
      <c r="U12" s="2"/>
    </row>
    <row r="13" spans="1:21" ht="24" customHeight="1" x14ac:dyDescent="0.2">
      <c r="A13" s="18" t="s">
        <v>19</v>
      </c>
      <c r="B13" s="46">
        <v>111</v>
      </c>
      <c r="C13" s="46">
        <v>162</v>
      </c>
      <c r="D13" s="46">
        <v>38</v>
      </c>
      <c r="E13" s="46">
        <v>14</v>
      </c>
      <c r="F13" s="6">
        <f t="shared" si="0"/>
        <v>328.5</v>
      </c>
      <c r="G13" s="2">
        <f t="shared" ref="G13:G19" si="3">F10+F11+F12+F13</f>
        <v>1307</v>
      </c>
      <c r="H13" s="19" t="s">
        <v>7</v>
      </c>
      <c r="I13" s="46">
        <v>142</v>
      </c>
      <c r="J13" s="46">
        <v>201</v>
      </c>
      <c r="K13" s="46">
        <v>42</v>
      </c>
      <c r="L13" s="46">
        <v>21</v>
      </c>
      <c r="M13" s="6">
        <f t="shared" si="1"/>
        <v>408.5</v>
      </c>
      <c r="N13" s="2">
        <f t="shared" ref="N13:N18" si="4">M10+M11+M12+M13</f>
        <v>1476.5</v>
      </c>
      <c r="O13" s="19" t="s">
        <v>33</v>
      </c>
      <c r="P13" s="46">
        <v>130</v>
      </c>
      <c r="Q13" s="46">
        <v>130</v>
      </c>
      <c r="R13" s="46">
        <v>46</v>
      </c>
      <c r="S13" s="46">
        <v>17</v>
      </c>
      <c r="T13" s="6">
        <f t="shared" si="2"/>
        <v>329.5</v>
      </c>
      <c r="U13" s="2">
        <f t="shared" ref="U13:U21" si="5">T10+T11+T12+T13</f>
        <v>1205.5</v>
      </c>
    </row>
    <row r="14" spans="1:21" ht="24" customHeight="1" x14ac:dyDescent="0.2">
      <c r="A14" s="18" t="s">
        <v>21</v>
      </c>
      <c r="B14" s="46">
        <v>115</v>
      </c>
      <c r="C14" s="46">
        <v>143</v>
      </c>
      <c r="D14" s="46">
        <v>67</v>
      </c>
      <c r="E14" s="46">
        <v>16</v>
      </c>
      <c r="F14" s="6">
        <f t="shared" si="0"/>
        <v>374.5</v>
      </c>
      <c r="G14" s="2">
        <f t="shared" si="3"/>
        <v>1364.5</v>
      </c>
      <c r="H14" s="19" t="s">
        <v>9</v>
      </c>
      <c r="I14" s="46">
        <v>159</v>
      </c>
      <c r="J14" s="46">
        <v>191</v>
      </c>
      <c r="K14" s="46">
        <v>37</v>
      </c>
      <c r="L14" s="46">
        <v>25</v>
      </c>
      <c r="M14" s="6">
        <f t="shared" si="1"/>
        <v>407</v>
      </c>
      <c r="N14" s="2">
        <f t="shared" si="4"/>
        <v>1534</v>
      </c>
      <c r="O14" s="19" t="s">
        <v>29</v>
      </c>
      <c r="P14" s="45">
        <v>125</v>
      </c>
      <c r="Q14" s="45">
        <v>177</v>
      </c>
      <c r="R14" s="45">
        <v>45</v>
      </c>
      <c r="S14" s="45">
        <v>10</v>
      </c>
      <c r="T14" s="6">
        <f t="shared" si="2"/>
        <v>354.5</v>
      </c>
      <c r="U14" s="2">
        <f t="shared" si="5"/>
        <v>1254.5</v>
      </c>
    </row>
    <row r="15" spans="1:21" ht="24" customHeight="1" x14ac:dyDescent="0.2">
      <c r="A15" s="18" t="s">
        <v>23</v>
      </c>
      <c r="B15" s="46">
        <v>94</v>
      </c>
      <c r="C15" s="46">
        <v>148</v>
      </c>
      <c r="D15" s="46">
        <v>43</v>
      </c>
      <c r="E15" s="46">
        <v>20</v>
      </c>
      <c r="F15" s="6">
        <f t="shared" si="0"/>
        <v>331</v>
      </c>
      <c r="G15" s="2">
        <f t="shared" si="3"/>
        <v>1379.5</v>
      </c>
      <c r="H15" s="19" t="s">
        <v>12</v>
      </c>
      <c r="I15" s="46">
        <v>150</v>
      </c>
      <c r="J15" s="46">
        <v>189</v>
      </c>
      <c r="K15" s="46">
        <v>32</v>
      </c>
      <c r="L15" s="46">
        <v>20</v>
      </c>
      <c r="M15" s="6">
        <f t="shared" si="1"/>
        <v>378</v>
      </c>
      <c r="N15" s="2">
        <f t="shared" si="4"/>
        <v>1537</v>
      </c>
      <c r="O15" s="18" t="s">
        <v>30</v>
      </c>
      <c r="P15" s="46">
        <v>141</v>
      </c>
      <c r="Q15" s="46">
        <v>191</v>
      </c>
      <c r="R15" s="45">
        <v>50</v>
      </c>
      <c r="S15" s="46">
        <v>15</v>
      </c>
      <c r="T15" s="6">
        <f t="shared" si="2"/>
        <v>399</v>
      </c>
      <c r="U15" s="2">
        <f t="shared" si="5"/>
        <v>1380</v>
      </c>
    </row>
    <row r="16" spans="1:21" ht="24" customHeight="1" x14ac:dyDescent="0.2">
      <c r="A16" s="18" t="s">
        <v>39</v>
      </c>
      <c r="B16" s="46">
        <v>124</v>
      </c>
      <c r="C16" s="46">
        <v>180</v>
      </c>
      <c r="D16" s="46">
        <v>45</v>
      </c>
      <c r="E16" s="46">
        <v>36</v>
      </c>
      <c r="F16" s="6">
        <f t="shared" si="0"/>
        <v>422</v>
      </c>
      <c r="G16" s="2">
        <f t="shared" si="3"/>
        <v>1456</v>
      </c>
      <c r="H16" s="19" t="s">
        <v>15</v>
      </c>
      <c r="I16" s="46">
        <v>148</v>
      </c>
      <c r="J16" s="46">
        <v>178</v>
      </c>
      <c r="K16" s="46">
        <v>30</v>
      </c>
      <c r="L16" s="46">
        <v>18</v>
      </c>
      <c r="M16" s="6">
        <f t="shared" si="1"/>
        <v>357</v>
      </c>
      <c r="N16" s="2">
        <f t="shared" si="4"/>
        <v>1550.5</v>
      </c>
      <c r="O16" s="19" t="s">
        <v>8</v>
      </c>
      <c r="P16" s="46">
        <v>136</v>
      </c>
      <c r="Q16" s="46">
        <v>185</v>
      </c>
      <c r="R16" s="46">
        <v>42</v>
      </c>
      <c r="S16" s="46">
        <v>11</v>
      </c>
      <c r="T16" s="6">
        <f t="shared" si="2"/>
        <v>364.5</v>
      </c>
      <c r="U16" s="2">
        <f t="shared" si="5"/>
        <v>1447.5</v>
      </c>
    </row>
    <row r="17" spans="1:21" ht="24" customHeight="1" x14ac:dyDescent="0.2">
      <c r="A17" s="18" t="s">
        <v>40</v>
      </c>
      <c r="B17" s="46">
        <v>88</v>
      </c>
      <c r="C17" s="46">
        <v>170</v>
      </c>
      <c r="D17" s="46">
        <v>43</v>
      </c>
      <c r="E17" s="46">
        <v>14</v>
      </c>
      <c r="F17" s="6">
        <f t="shared" si="0"/>
        <v>335</v>
      </c>
      <c r="G17" s="2">
        <f t="shared" si="3"/>
        <v>1462.5</v>
      </c>
      <c r="H17" s="19" t="s">
        <v>18</v>
      </c>
      <c r="I17" s="46">
        <v>75</v>
      </c>
      <c r="J17" s="46">
        <v>151</v>
      </c>
      <c r="K17" s="46">
        <v>35</v>
      </c>
      <c r="L17" s="46">
        <v>10</v>
      </c>
      <c r="M17" s="6">
        <f t="shared" si="1"/>
        <v>283.5</v>
      </c>
      <c r="N17" s="2">
        <f t="shared" si="4"/>
        <v>1425.5</v>
      </c>
      <c r="O17" s="19" t="s">
        <v>10</v>
      </c>
      <c r="P17" s="46">
        <v>125</v>
      </c>
      <c r="Q17" s="46">
        <v>190</v>
      </c>
      <c r="R17" s="46">
        <v>43</v>
      </c>
      <c r="S17" s="46">
        <v>10</v>
      </c>
      <c r="T17" s="6">
        <f t="shared" si="2"/>
        <v>363.5</v>
      </c>
      <c r="U17" s="2">
        <f t="shared" si="5"/>
        <v>1481.5</v>
      </c>
    </row>
    <row r="18" spans="1:21" ht="24" customHeight="1" x14ac:dyDescent="0.2">
      <c r="A18" s="18" t="s">
        <v>41</v>
      </c>
      <c r="B18" s="46">
        <v>101</v>
      </c>
      <c r="C18" s="46">
        <v>166</v>
      </c>
      <c r="D18" s="46">
        <v>48</v>
      </c>
      <c r="E18" s="46">
        <v>14</v>
      </c>
      <c r="F18" s="6">
        <f t="shared" si="0"/>
        <v>347.5</v>
      </c>
      <c r="G18" s="2">
        <f t="shared" si="3"/>
        <v>1435.5</v>
      </c>
      <c r="H18" s="19" t="s">
        <v>20</v>
      </c>
      <c r="I18" s="46">
        <v>84</v>
      </c>
      <c r="J18" s="46">
        <v>138</v>
      </c>
      <c r="K18" s="46">
        <v>42</v>
      </c>
      <c r="L18" s="46">
        <v>13</v>
      </c>
      <c r="M18" s="6">
        <f t="shared" si="1"/>
        <v>296.5</v>
      </c>
      <c r="N18" s="2">
        <f t="shared" si="4"/>
        <v>1315</v>
      </c>
      <c r="O18" s="19" t="s">
        <v>13</v>
      </c>
      <c r="P18" s="46">
        <v>121</v>
      </c>
      <c r="Q18" s="46">
        <v>176</v>
      </c>
      <c r="R18" s="46">
        <v>39</v>
      </c>
      <c r="S18" s="46">
        <v>9</v>
      </c>
      <c r="T18" s="6">
        <f t="shared" si="2"/>
        <v>337</v>
      </c>
      <c r="U18" s="2">
        <f t="shared" si="5"/>
        <v>1464</v>
      </c>
    </row>
    <row r="19" spans="1:21" ht="24" customHeight="1" thickBot="1" x14ac:dyDescent="0.25">
      <c r="A19" s="21" t="s">
        <v>42</v>
      </c>
      <c r="B19" s="47">
        <v>105</v>
      </c>
      <c r="C19" s="47">
        <v>169</v>
      </c>
      <c r="D19" s="47">
        <v>45</v>
      </c>
      <c r="E19" s="47">
        <v>15</v>
      </c>
      <c r="F19" s="7">
        <f t="shared" si="0"/>
        <v>349</v>
      </c>
      <c r="G19" s="3">
        <f t="shared" si="3"/>
        <v>1453.5</v>
      </c>
      <c r="H19" s="20" t="s">
        <v>22</v>
      </c>
      <c r="I19" s="45">
        <v>101</v>
      </c>
      <c r="J19" s="45">
        <v>144</v>
      </c>
      <c r="K19" s="45">
        <v>46</v>
      </c>
      <c r="L19" s="45">
        <v>14</v>
      </c>
      <c r="M19" s="6">
        <f t="shared" si="1"/>
        <v>321.5</v>
      </c>
      <c r="N19" s="2">
        <f>M16+M17+M18+M19</f>
        <v>1258.5</v>
      </c>
      <c r="O19" s="19" t="s">
        <v>16</v>
      </c>
      <c r="P19" s="46">
        <v>113</v>
      </c>
      <c r="Q19" s="46">
        <v>182</v>
      </c>
      <c r="R19" s="46">
        <v>35</v>
      </c>
      <c r="S19" s="46">
        <v>9</v>
      </c>
      <c r="T19" s="6">
        <f t="shared" si="2"/>
        <v>331</v>
      </c>
      <c r="U19" s="2">
        <f t="shared" si="5"/>
        <v>1396</v>
      </c>
    </row>
    <row r="20" spans="1:21" ht="24" customHeight="1" x14ac:dyDescent="0.2">
      <c r="A20" s="19" t="s">
        <v>27</v>
      </c>
      <c r="B20" s="45">
        <v>118</v>
      </c>
      <c r="C20" s="45">
        <v>139</v>
      </c>
      <c r="D20" s="45">
        <v>40</v>
      </c>
      <c r="E20" s="45">
        <v>19</v>
      </c>
      <c r="F20" s="8">
        <f t="shared" si="0"/>
        <v>325.5</v>
      </c>
      <c r="G20" s="35"/>
      <c r="H20" s="19" t="s">
        <v>24</v>
      </c>
      <c r="I20" s="46">
        <v>126</v>
      </c>
      <c r="J20" s="46">
        <v>155</v>
      </c>
      <c r="K20" s="46">
        <v>36</v>
      </c>
      <c r="L20" s="46">
        <v>21</v>
      </c>
      <c r="M20" s="8">
        <f t="shared" si="1"/>
        <v>342.5</v>
      </c>
      <c r="N20" s="2">
        <f>M17+M18+M19+M20</f>
        <v>1244</v>
      </c>
      <c r="O20" s="19" t="s">
        <v>45</v>
      </c>
      <c r="P20" s="45">
        <v>111</v>
      </c>
      <c r="Q20" s="45">
        <v>180</v>
      </c>
      <c r="R20" s="46">
        <v>30</v>
      </c>
      <c r="S20" s="45">
        <v>10</v>
      </c>
      <c r="T20" s="8">
        <f t="shared" si="2"/>
        <v>320.5</v>
      </c>
      <c r="U20" s="2">
        <f t="shared" si="5"/>
        <v>1352</v>
      </c>
    </row>
    <row r="21" spans="1:21" ht="24" customHeight="1" thickBot="1" x14ac:dyDescent="0.25">
      <c r="A21" s="19" t="s">
        <v>28</v>
      </c>
      <c r="B21" s="46">
        <v>100</v>
      </c>
      <c r="C21" s="46">
        <v>117</v>
      </c>
      <c r="D21" s="46">
        <v>36</v>
      </c>
      <c r="E21" s="46">
        <v>14</v>
      </c>
      <c r="F21" s="6">
        <f t="shared" si="0"/>
        <v>274</v>
      </c>
      <c r="G21" s="36"/>
      <c r="H21" s="20" t="s">
        <v>25</v>
      </c>
      <c r="I21" s="46">
        <v>115</v>
      </c>
      <c r="J21" s="46">
        <v>169</v>
      </c>
      <c r="K21" s="46">
        <v>41</v>
      </c>
      <c r="L21" s="46">
        <v>18</v>
      </c>
      <c r="M21" s="6">
        <f t="shared" si="1"/>
        <v>353.5</v>
      </c>
      <c r="N21" s="2">
        <f>M18+M19+M20+M21</f>
        <v>1314</v>
      </c>
      <c r="O21" s="21" t="s">
        <v>46</v>
      </c>
      <c r="P21" s="47">
        <v>101</v>
      </c>
      <c r="Q21" s="47">
        <v>179</v>
      </c>
      <c r="R21" s="47">
        <v>29</v>
      </c>
      <c r="S21" s="47">
        <v>8</v>
      </c>
      <c r="T21" s="7">
        <f t="shared" si="2"/>
        <v>307.5</v>
      </c>
      <c r="U21" s="3">
        <f t="shared" si="5"/>
        <v>1296</v>
      </c>
    </row>
    <row r="22" spans="1:21" ht="24" customHeight="1" thickBot="1" x14ac:dyDescent="0.25">
      <c r="A22" s="19" t="s">
        <v>1</v>
      </c>
      <c r="B22" s="46">
        <v>110</v>
      </c>
      <c r="C22" s="46">
        <v>167</v>
      </c>
      <c r="D22" s="46">
        <v>49</v>
      </c>
      <c r="E22" s="46">
        <v>14</v>
      </c>
      <c r="F22" s="6">
        <f t="shared" si="0"/>
        <v>355</v>
      </c>
      <c r="G22" s="2"/>
      <c r="H22" s="21" t="s">
        <v>26</v>
      </c>
      <c r="I22" s="47">
        <v>139</v>
      </c>
      <c r="J22" s="47">
        <v>143</v>
      </c>
      <c r="K22" s="47">
        <v>39</v>
      </c>
      <c r="L22" s="47">
        <v>17</v>
      </c>
      <c r="M22" s="6">
        <f t="shared" si="1"/>
        <v>333</v>
      </c>
      <c r="N22" s="3">
        <f>M19+M20+M21+M22</f>
        <v>1350.5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1462.5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1550.5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1481.5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87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86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17- CR 17B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1717B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f>'G-1'!S6:U6</f>
        <v>42773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113</v>
      </c>
      <c r="C10" s="46">
        <v>236</v>
      </c>
      <c r="D10" s="46">
        <v>53</v>
      </c>
      <c r="E10" s="46">
        <v>10</v>
      </c>
      <c r="F10" s="6">
        <f t="shared" ref="F10:F22" si="0">B10*0.5+C10*1+D10*2+E10*2.5</f>
        <v>423.5</v>
      </c>
      <c r="G10" s="2"/>
      <c r="H10" s="19" t="s">
        <v>4</v>
      </c>
      <c r="I10" s="46">
        <v>84</v>
      </c>
      <c r="J10" s="46">
        <v>143</v>
      </c>
      <c r="K10" s="46">
        <v>36</v>
      </c>
      <c r="L10" s="46">
        <v>10</v>
      </c>
      <c r="M10" s="6">
        <f t="shared" ref="M10:M22" si="1">I10*0.5+J10*1+K10*2+L10*2.5</f>
        <v>282</v>
      </c>
      <c r="N10" s="9">
        <f>F20+F21+F22+M10</f>
        <v>1098.5</v>
      </c>
      <c r="O10" s="19" t="s">
        <v>43</v>
      </c>
      <c r="P10" s="46">
        <v>79</v>
      </c>
      <c r="Q10" s="46">
        <v>19</v>
      </c>
      <c r="R10" s="46">
        <v>43</v>
      </c>
      <c r="S10" s="46">
        <v>14</v>
      </c>
      <c r="T10" s="6">
        <f t="shared" ref="T10:T21" si="2">P10*0.5+Q10*1+R10*2+S10*2.5</f>
        <v>179.5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229</v>
      </c>
      <c r="D11" s="46">
        <v>60</v>
      </c>
      <c r="E11" s="46">
        <v>15</v>
      </c>
      <c r="F11" s="6">
        <f t="shared" si="0"/>
        <v>439.5</v>
      </c>
      <c r="G11" s="2"/>
      <c r="H11" s="19" t="s">
        <v>5</v>
      </c>
      <c r="I11" s="46">
        <v>88</v>
      </c>
      <c r="J11" s="46">
        <v>130</v>
      </c>
      <c r="K11" s="46">
        <v>48</v>
      </c>
      <c r="L11" s="46">
        <v>12</v>
      </c>
      <c r="M11" s="6">
        <f t="shared" si="1"/>
        <v>300</v>
      </c>
      <c r="N11" s="9">
        <f>F21+F22+M10+M11</f>
        <v>1122.5</v>
      </c>
      <c r="O11" s="19" t="s">
        <v>44</v>
      </c>
      <c r="P11" s="46">
        <v>81</v>
      </c>
      <c r="Q11" s="46">
        <v>156</v>
      </c>
      <c r="R11" s="46">
        <v>49</v>
      </c>
      <c r="S11" s="46">
        <v>20</v>
      </c>
      <c r="T11" s="6">
        <f t="shared" si="2"/>
        <v>344.5</v>
      </c>
      <c r="U11" s="2"/>
      <c r="AB11" s="1"/>
    </row>
    <row r="12" spans="1:28" ht="24" customHeight="1" x14ac:dyDescent="0.2">
      <c r="A12" s="18" t="s">
        <v>17</v>
      </c>
      <c r="B12" s="46">
        <v>80</v>
      </c>
      <c r="C12" s="46">
        <v>192</v>
      </c>
      <c r="D12" s="46">
        <v>49</v>
      </c>
      <c r="E12" s="46">
        <v>8</v>
      </c>
      <c r="F12" s="6">
        <f t="shared" si="0"/>
        <v>350</v>
      </c>
      <c r="G12" s="2"/>
      <c r="H12" s="19" t="s">
        <v>6</v>
      </c>
      <c r="I12" s="46">
        <v>97</v>
      </c>
      <c r="J12" s="46">
        <v>139</v>
      </c>
      <c r="K12" s="46">
        <v>41</v>
      </c>
      <c r="L12" s="46">
        <v>13</v>
      </c>
      <c r="M12" s="6">
        <f t="shared" si="1"/>
        <v>302</v>
      </c>
      <c r="N12" s="2">
        <f>F22+M10+M11+M12</f>
        <v>1146.5</v>
      </c>
      <c r="O12" s="19" t="s">
        <v>32</v>
      </c>
      <c r="P12" s="46">
        <v>77</v>
      </c>
      <c r="Q12" s="46">
        <v>145</v>
      </c>
      <c r="R12" s="46">
        <v>51</v>
      </c>
      <c r="S12" s="46">
        <v>16</v>
      </c>
      <c r="T12" s="6">
        <f t="shared" si="2"/>
        <v>325.5</v>
      </c>
      <c r="U12" s="2"/>
      <c r="AB12" s="1"/>
    </row>
    <row r="13" spans="1:28" ht="24" customHeight="1" x14ac:dyDescent="0.2">
      <c r="A13" s="18" t="s">
        <v>19</v>
      </c>
      <c r="B13" s="46">
        <v>92</v>
      </c>
      <c r="C13" s="46">
        <v>156</v>
      </c>
      <c r="D13" s="46">
        <v>63</v>
      </c>
      <c r="E13" s="46">
        <v>15</v>
      </c>
      <c r="F13" s="6">
        <f t="shared" si="0"/>
        <v>365.5</v>
      </c>
      <c r="G13" s="2">
        <f t="shared" ref="G13:G19" si="3">F10+F11+F12+F13</f>
        <v>1578.5</v>
      </c>
      <c r="H13" s="19" t="s">
        <v>7</v>
      </c>
      <c r="I13" s="46">
        <v>96</v>
      </c>
      <c r="J13" s="46">
        <v>129</v>
      </c>
      <c r="K13" s="46">
        <v>33</v>
      </c>
      <c r="L13" s="46">
        <v>14</v>
      </c>
      <c r="M13" s="6">
        <f t="shared" si="1"/>
        <v>278</v>
      </c>
      <c r="N13" s="2">
        <f t="shared" ref="N13:N18" si="4">M10+M11+M12+M13</f>
        <v>1162</v>
      </c>
      <c r="O13" s="19" t="s">
        <v>33</v>
      </c>
      <c r="P13" s="46">
        <v>88</v>
      </c>
      <c r="Q13" s="46">
        <v>140</v>
      </c>
      <c r="R13" s="46">
        <v>49</v>
      </c>
      <c r="S13" s="46">
        <v>13</v>
      </c>
      <c r="T13" s="6">
        <f t="shared" si="2"/>
        <v>314.5</v>
      </c>
      <c r="U13" s="2">
        <f t="shared" ref="U13:U21" si="5">T10+T11+T12+T13</f>
        <v>1164</v>
      </c>
      <c r="AB13" s="81">
        <v>212.5</v>
      </c>
    </row>
    <row r="14" spans="1:28" ht="24" customHeight="1" x14ac:dyDescent="0.2">
      <c r="A14" s="18" t="s">
        <v>21</v>
      </c>
      <c r="B14" s="46">
        <v>89</v>
      </c>
      <c r="C14" s="46">
        <v>157</v>
      </c>
      <c r="D14" s="46">
        <v>56</v>
      </c>
      <c r="E14" s="46">
        <v>17</v>
      </c>
      <c r="F14" s="6">
        <f t="shared" si="0"/>
        <v>356</v>
      </c>
      <c r="G14" s="2">
        <f t="shared" si="3"/>
        <v>1511</v>
      </c>
      <c r="H14" s="19" t="s">
        <v>9</v>
      </c>
      <c r="I14" s="46">
        <v>105</v>
      </c>
      <c r="J14" s="46">
        <v>112</v>
      </c>
      <c r="K14" s="46">
        <v>31</v>
      </c>
      <c r="L14" s="46">
        <v>10</v>
      </c>
      <c r="M14" s="6">
        <f t="shared" si="1"/>
        <v>251.5</v>
      </c>
      <c r="N14" s="2">
        <f t="shared" si="4"/>
        <v>1131.5</v>
      </c>
      <c r="O14" s="19" t="s">
        <v>29</v>
      </c>
      <c r="P14" s="45">
        <v>102</v>
      </c>
      <c r="Q14" s="45">
        <v>137</v>
      </c>
      <c r="R14" s="45">
        <v>42</v>
      </c>
      <c r="S14" s="45">
        <v>8</v>
      </c>
      <c r="T14" s="6">
        <f t="shared" si="2"/>
        <v>292</v>
      </c>
      <c r="U14" s="2">
        <f t="shared" si="5"/>
        <v>1276.5</v>
      </c>
      <c r="AB14" s="81">
        <v>226</v>
      </c>
    </row>
    <row r="15" spans="1:28" ht="24" customHeight="1" x14ac:dyDescent="0.2">
      <c r="A15" s="18" t="s">
        <v>23</v>
      </c>
      <c r="B15" s="46">
        <v>116</v>
      </c>
      <c r="C15" s="46">
        <v>173</v>
      </c>
      <c r="D15" s="46">
        <v>39</v>
      </c>
      <c r="E15" s="46">
        <v>10</v>
      </c>
      <c r="F15" s="6">
        <f t="shared" si="0"/>
        <v>334</v>
      </c>
      <c r="G15" s="2">
        <f t="shared" si="3"/>
        <v>1405.5</v>
      </c>
      <c r="H15" s="19" t="s">
        <v>12</v>
      </c>
      <c r="I15" s="46">
        <v>102</v>
      </c>
      <c r="J15" s="46">
        <v>110</v>
      </c>
      <c r="K15" s="46">
        <v>29</v>
      </c>
      <c r="L15" s="46">
        <v>11</v>
      </c>
      <c r="M15" s="6">
        <f t="shared" si="1"/>
        <v>246.5</v>
      </c>
      <c r="N15" s="2">
        <f t="shared" si="4"/>
        <v>1078</v>
      </c>
      <c r="O15" s="18" t="s">
        <v>30</v>
      </c>
      <c r="P15" s="46">
        <v>86</v>
      </c>
      <c r="Q15" s="46">
        <v>125</v>
      </c>
      <c r="R15" s="46">
        <v>37</v>
      </c>
      <c r="S15" s="46">
        <v>16</v>
      </c>
      <c r="T15" s="6">
        <f t="shared" si="2"/>
        <v>282</v>
      </c>
      <c r="U15" s="2">
        <f t="shared" si="5"/>
        <v>1214</v>
      </c>
      <c r="AB15" s="81">
        <v>233.5</v>
      </c>
    </row>
    <row r="16" spans="1:28" ht="24" customHeight="1" x14ac:dyDescent="0.2">
      <c r="A16" s="18" t="s">
        <v>39</v>
      </c>
      <c r="B16" s="46">
        <v>97</v>
      </c>
      <c r="C16" s="46">
        <v>140</v>
      </c>
      <c r="D16" s="46">
        <v>40</v>
      </c>
      <c r="E16" s="46">
        <v>9</v>
      </c>
      <c r="F16" s="6">
        <f t="shared" si="0"/>
        <v>291</v>
      </c>
      <c r="G16" s="2">
        <f t="shared" si="3"/>
        <v>1346.5</v>
      </c>
      <c r="H16" s="19" t="s">
        <v>15</v>
      </c>
      <c r="I16" s="46">
        <v>100</v>
      </c>
      <c r="J16" s="46">
        <v>120</v>
      </c>
      <c r="K16" s="46">
        <v>35</v>
      </c>
      <c r="L16" s="46">
        <v>9</v>
      </c>
      <c r="M16" s="6">
        <f t="shared" si="1"/>
        <v>262.5</v>
      </c>
      <c r="N16" s="2">
        <f t="shared" si="4"/>
        <v>1038.5</v>
      </c>
      <c r="O16" s="19" t="s">
        <v>8</v>
      </c>
      <c r="P16" s="46">
        <v>85</v>
      </c>
      <c r="Q16" s="46">
        <v>120</v>
      </c>
      <c r="R16" s="46">
        <v>35</v>
      </c>
      <c r="S16" s="46">
        <v>14</v>
      </c>
      <c r="T16" s="6">
        <f t="shared" si="2"/>
        <v>267.5</v>
      </c>
      <c r="U16" s="2">
        <f t="shared" si="5"/>
        <v>1156</v>
      </c>
      <c r="AB16" s="81">
        <v>234</v>
      </c>
    </row>
    <row r="17" spans="1:28" ht="24" customHeight="1" x14ac:dyDescent="0.2">
      <c r="A17" s="18" t="s">
        <v>40</v>
      </c>
      <c r="B17" s="46">
        <v>102</v>
      </c>
      <c r="C17" s="46">
        <v>138</v>
      </c>
      <c r="D17" s="46">
        <v>38</v>
      </c>
      <c r="E17" s="46">
        <v>7</v>
      </c>
      <c r="F17" s="6">
        <f t="shared" si="0"/>
        <v>282.5</v>
      </c>
      <c r="G17" s="2">
        <f t="shared" si="3"/>
        <v>1263.5</v>
      </c>
      <c r="H17" s="19" t="s">
        <v>18</v>
      </c>
      <c r="I17" s="46">
        <v>95</v>
      </c>
      <c r="J17" s="46">
        <v>133</v>
      </c>
      <c r="K17" s="46">
        <v>41</v>
      </c>
      <c r="L17" s="46">
        <v>10</v>
      </c>
      <c r="M17" s="6">
        <f t="shared" si="1"/>
        <v>287.5</v>
      </c>
      <c r="N17" s="2">
        <f t="shared" si="4"/>
        <v>1048</v>
      </c>
      <c r="O17" s="19" t="s">
        <v>10</v>
      </c>
      <c r="P17" s="46">
        <v>90</v>
      </c>
      <c r="Q17" s="46">
        <v>119</v>
      </c>
      <c r="R17" s="46">
        <v>32</v>
      </c>
      <c r="S17" s="46">
        <v>15</v>
      </c>
      <c r="T17" s="6">
        <f t="shared" si="2"/>
        <v>265.5</v>
      </c>
      <c r="U17" s="2">
        <f t="shared" si="5"/>
        <v>1107</v>
      </c>
      <c r="AB17" s="81">
        <v>248</v>
      </c>
    </row>
    <row r="18" spans="1:28" ht="24" customHeight="1" x14ac:dyDescent="0.2">
      <c r="A18" s="18" t="s">
        <v>41</v>
      </c>
      <c r="B18" s="46">
        <v>90</v>
      </c>
      <c r="C18" s="46">
        <v>150</v>
      </c>
      <c r="D18" s="46">
        <v>41</v>
      </c>
      <c r="E18" s="46">
        <v>13</v>
      </c>
      <c r="F18" s="6">
        <f t="shared" si="0"/>
        <v>309.5</v>
      </c>
      <c r="G18" s="2">
        <f t="shared" si="3"/>
        <v>1217</v>
      </c>
      <c r="H18" s="19" t="s">
        <v>20</v>
      </c>
      <c r="I18" s="46">
        <v>101</v>
      </c>
      <c r="J18" s="46">
        <v>146</v>
      </c>
      <c r="K18" s="46">
        <v>46</v>
      </c>
      <c r="L18" s="46">
        <v>16</v>
      </c>
      <c r="M18" s="6">
        <f t="shared" si="1"/>
        <v>328.5</v>
      </c>
      <c r="N18" s="2">
        <f t="shared" si="4"/>
        <v>1125</v>
      </c>
      <c r="O18" s="19" t="s">
        <v>13</v>
      </c>
      <c r="P18" s="46">
        <v>92</v>
      </c>
      <c r="Q18" s="46">
        <v>110</v>
      </c>
      <c r="R18" s="46">
        <v>29</v>
      </c>
      <c r="S18" s="46">
        <v>13</v>
      </c>
      <c r="T18" s="6">
        <f t="shared" si="2"/>
        <v>246.5</v>
      </c>
      <c r="U18" s="2">
        <f t="shared" si="5"/>
        <v>1061.5</v>
      </c>
      <c r="AB18" s="81">
        <v>248</v>
      </c>
    </row>
    <row r="19" spans="1:28" ht="24" customHeight="1" thickBot="1" x14ac:dyDescent="0.25">
      <c r="A19" s="21" t="s">
        <v>42</v>
      </c>
      <c r="B19" s="47">
        <v>92</v>
      </c>
      <c r="C19" s="47">
        <v>132</v>
      </c>
      <c r="D19" s="47">
        <v>32</v>
      </c>
      <c r="E19" s="47">
        <v>15</v>
      </c>
      <c r="F19" s="7">
        <f t="shared" si="0"/>
        <v>279.5</v>
      </c>
      <c r="G19" s="3">
        <f t="shared" si="3"/>
        <v>1162.5</v>
      </c>
      <c r="H19" s="20" t="s">
        <v>22</v>
      </c>
      <c r="I19" s="45">
        <v>107</v>
      </c>
      <c r="J19" s="45">
        <v>160</v>
      </c>
      <c r="K19" s="45">
        <v>41</v>
      </c>
      <c r="L19" s="45">
        <v>17</v>
      </c>
      <c r="M19" s="6">
        <f t="shared" si="1"/>
        <v>338</v>
      </c>
      <c r="N19" s="2">
        <f>M16+M17+M18+M19</f>
        <v>1216.5</v>
      </c>
      <c r="O19" s="19" t="s">
        <v>16</v>
      </c>
      <c r="P19" s="46">
        <v>101</v>
      </c>
      <c r="Q19" s="46">
        <v>98</v>
      </c>
      <c r="R19" s="46">
        <v>28</v>
      </c>
      <c r="S19" s="46">
        <v>12</v>
      </c>
      <c r="T19" s="6">
        <f t="shared" si="2"/>
        <v>234.5</v>
      </c>
      <c r="U19" s="2">
        <f t="shared" si="5"/>
        <v>1014</v>
      </c>
      <c r="AB19" s="81">
        <v>262</v>
      </c>
    </row>
    <row r="20" spans="1:28" ht="24" customHeight="1" x14ac:dyDescent="0.2">
      <c r="A20" s="19" t="s">
        <v>27</v>
      </c>
      <c r="B20" s="45">
        <v>85</v>
      </c>
      <c r="C20" s="45">
        <v>140</v>
      </c>
      <c r="D20" s="45">
        <v>33</v>
      </c>
      <c r="E20" s="45">
        <v>11</v>
      </c>
      <c r="F20" s="8">
        <f t="shared" si="0"/>
        <v>276</v>
      </c>
      <c r="G20" s="35"/>
      <c r="H20" s="19" t="s">
        <v>24</v>
      </c>
      <c r="I20" s="46">
        <v>90</v>
      </c>
      <c r="J20" s="46">
        <v>136</v>
      </c>
      <c r="K20" s="46">
        <v>41</v>
      </c>
      <c r="L20" s="46">
        <v>10</v>
      </c>
      <c r="M20" s="8">
        <f t="shared" si="1"/>
        <v>288</v>
      </c>
      <c r="N20" s="2">
        <f>M17+M18+M19+M20</f>
        <v>1242</v>
      </c>
      <c r="O20" s="19" t="s">
        <v>45</v>
      </c>
      <c r="P20" s="45">
        <v>89</v>
      </c>
      <c r="Q20" s="45">
        <v>95</v>
      </c>
      <c r="R20" s="45">
        <v>22</v>
      </c>
      <c r="S20" s="45">
        <v>10</v>
      </c>
      <c r="T20" s="8">
        <f t="shared" si="2"/>
        <v>208.5</v>
      </c>
      <c r="U20" s="2">
        <f t="shared" si="5"/>
        <v>955</v>
      </c>
      <c r="AB20" s="81">
        <v>275</v>
      </c>
    </row>
    <row r="21" spans="1:28" ht="24" customHeight="1" thickBot="1" x14ac:dyDescent="0.25">
      <c r="A21" s="19" t="s">
        <v>28</v>
      </c>
      <c r="B21" s="46">
        <v>97</v>
      </c>
      <c r="C21" s="46">
        <v>135</v>
      </c>
      <c r="D21" s="46">
        <v>36</v>
      </c>
      <c r="E21" s="46">
        <v>9</v>
      </c>
      <c r="F21" s="6">
        <f t="shared" si="0"/>
        <v>278</v>
      </c>
      <c r="G21" s="36"/>
      <c r="H21" s="20" t="s">
        <v>25</v>
      </c>
      <c r="I21" s="46">
        <v>120</v>
      </c>
      <c r="J21" s="46">
        <v>140</v>
      </c>
      <c r="K21" s="46">
        <v>54</v>
      </c>
      <c r="L21" s="46">
        <v>15</v>
      </c>
      <c r="M21" s="6">
        <f t="shared" si="1"/>
        <v>345.5</v>
      </c>
      <c r="N21" s="2">
        <f>M18+M19+M20+M21</f>
        <v>1300</v>
      </c>
      <c r="O21" s="21" t="s">
        <v>46</v>
      </c>
      <c r="P21" s="47">
        <v>98</v>
      </c>
      <c r="Q21" s="47">
        <v>86</v>
      </c>
      <c r="R21" s="47">
        <v>20</v>
      </c>
      <c r="S21" s="47">
        <v>11</v>
      </c>
      <c r="T21" s="7">
        <f t="shared" si="2"/>
        <v>202.5</v>
      </c>
      <c r="U21" s="3">
        <f t="shared" si="5"/>
        <v>892</v>
      </c>
      <c r="AB21" s="81">
        <v>276</v>
      </c>
    </row>
    <row r="22" spans="1:28" ht="24" customHeight="1" thickBot="1" x14ac:dyDescent="0.25">
      <c r="A22" s="19" t="s">
        <v>1</v>
      </c>
      <c r="B22" s="46">
        <v>75</v>
      </c>
      <c r="C22" s="46">
        <v>112</v>
      </c>
      <c r="D22" s="46">
        <v>44</v>
      </c>
      <c r="E22" s="46">
        <v>10</v>
      </c>
      <c r="F22" s="6">
        <f t="shared" si="0"/>
        <v>262.5</v>
      </c>
      <c r="G22" s="2"/>
      <c r="H22" s="21" t="s">
        <v>26</v>
      </c>
      <c r="I22" s="47">
        <v>88</v>
      </c>
      <c r="J22" s="47">
        <v>171</v>
      </c>
      <c r="K22" s="47">
        <v>41</v>
      </c>
      <c r="L22" s="47">
        <v>20</v>
      </c>
      <c r="M22" s="6">
        <f t="shared" si="1"/>
        <v>347</v>
      </c>
      <c r="N22" s="3">
        <f>M19+M20+M21+M22</f>
        <v>1318.5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1578.5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1318.5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1276.5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93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17- CR 17B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1717B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42773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31</v>
      </c>
      <c r="C10" s="61">
        <v>10</v>
      </c>
      <c r="D10" s="61">
        <v>0</v>
      </c>
      <c r="E10" s="61">
        <v>2</v>
      </c>
      <c r="F10" s="62">
        <f t="shared" ref="F10:F22" si="0">B10*0.5+C10*1+D10*2+E10*2.5</f>
        <v>30.5</v>
      </c>
      <c r="G10" s="63"/>
      <c r="H10" s="64" t="s">
        <v>4</v>
      </c>
      <c r="I10" s="46">
        <v>19</v>
      </c>
      <c r="J10" s="46">
        <v>8</v>
      </c>
      <c r="K10" s="46">
        <v>0</v>
      </c>
      <c r="L10" s="46">
        <v>0</v>
      </c>
      <c r="M10" s="62">
        <f t="shared" ref="M10:M22" si="1">I10*0.5+J10*1+K10*2+L10*2.5</f>
        <v>17.5</v>
      </c>
      <c r="N10" s="65">
        <f>F20+F21+F22+M10</f>
        <v>77</v>
      </c>
      <c r="O10" s="64" t="s">
        <v>43</v>
      </c>
      <c r="P10" s="46">
        <v>8</v>
      </c>
      <c r="Q10" s="46">
        <v>3</v>
      </c>
      <c r="R10" s="46">
        <v>0</v>
      </c>
      <c r="S10" s="46">
        <v>1</v>
      </c>
      <c r="T10" s="62">
        <f t="shared" ref="T10:T21" si="2">P10*0.5+Q10*1+R10*2+S10*2.5</f>
        <v>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14</v>
      </c>
      <c r="D11" s="61">
        <v>0</v>
      </c>
      <c r="E11" s="61">
        <v>1</v>
      </c>
      <c r="F11" s="62">
        <f t="shared" si="0"/>
        <v>36</v>
      </c>
      <c r="G11" s="63"/>
      <c r="H11" s="64" t="s">
        <v>5</v>
      </c>
      <c r="I11" s="46">
        <v>21</v>
      </c>
      <c r="J11" s="46">
        <v>5</v>
      </c>
      <c r="K11" s="46">
        <v>0</v>
      </c>
      <c r="L11" s="46">
        <v>0</v>
      </c>
      <c r="M11" s="62">
        <f t="shared" si="1"/>
        <v>15.5</v>
      </c>
      <c r="N11" s="65">
        <f>F21+F22+M10+M11</f>
        <v>74</v>
      </c>
      <c r="O11" s="64" t="s">
        <v>44</v>
      </c>
      <c r="P11" s="46">
        <v>13</v>
      </c>
      <c r="Q11" s="46">
        <v>8</v>
      </c>
      <c r="R11" s="46">
        <v>0</v>
      </c>
      <c r="S11" s="46">
        <v>1</v>
      </c>
      <c r="T11" s="62">
        <f t="shared" si="2"/>
        <v>17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41</v>
      </c>
      <c r="C12" s="61">
        <v>11</v>
      </c>
      <c r="D12" s="61">
        <v>0</v>
      </c>
      <c r="E12" s="61">
        <v>1</v>
      </c>
      <c r="F12" s="62">
        <f t="shared" si="0"/>
        <v>34</v>
      </c>
      <c r="G12" s="63"/>
      <c r="H12" s="64" t="s">
        <v>6</v>
      </c>
      <c r="I12" s="46">
        <v>12</v>
      </c>
      <c r="J12" s="46">
        <v>5</v>
      </c>
      <c r="K12" s="46">
        <v>0</v>
      </c>
      <c r="L12" s="46">
        <v>0</v>
      </c>
      <c r="M12" s="62">
        <f t="shared" si="1"/>
        <v>11</v>
      </c>
      <c r="N12" s="63">
        <f>F22+M10+M11+M12</f>
        <v>63.5</v>
      </c>
      <c r="O12" s="64" t="s">
        <v>32</v>
      </c>
      <c r="P12" s="46">
        <v>21</v>
      </c>
      <c r="Q12" s="46">
        <v>5</v>
      </c>
      <c r="R12" s="46">
        <v>0</v>
      </c>
      <c r="S12" s="46">
        <v>2</v>
      </c>
      <c r="T12" s="62">
        <f t="shared" si="2"/>
        <v>20.5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8</v>
      </c>
      <c r="D13" s="61">
        <v>0</v>
      </c>
      <c r="E13" s="61">
        <v>3</v>
      </c>
      <c r="F13" s="62">
        <f t="shared" si="0"/>
        <v>32.5</v>
      </c>
      <c r="G13" s="63">
        <f t="shared" ref="G13:G19" si="3">F10+F11+F12+F13</f>
        <v>133</v>
      </c>
      <c r="H13" s="64" t="s">
        <v>7</v>
      </c>
      <c r="I13" s="46">
        <v>29</v>
      </c>
      <c r="J13" s="46">
        <v>3</v>
      </c>
      <c r="K13" s="46">
        <v>0</v>
      </c>
      <c r="L13" s="46">
        <v>0</v>
      </c>
      <c r="M13" s="62">
        <f t="shared" si="1"/>
        <v>17.5</v>
      </c>
      <c r="N13" s="63">
        <f t="shared" ref="N13:N18" si="4">M10+M11+M12+M13</f>
        <v>61.5</v>
      </c>
      <c r="O13" s="64" t="s">
        <v>33</v>
      </c>
      <c r="P13" s="46">
        <v>9</v>
      </c>
      <c r="Q13" s="46">
        <v>2</v>
      </c>
      <c r="R13" s="46">
        <v>0</v>
      </c>
      <c r="S13" s="46">
        <v>0</v>
      </c>
      <c r="T13" s="62">
        <f t="shared" si="2"/>
        <v>6.5</v>
      </c>
      <c r="U13" s="63">
        <f t="shared" ref="U13:U21" si="5">T10+T11+T12+T13</f>
        <v>53.5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5</v>
      </c>
      <c r="D14" s="61">
        <v>0</v>
      </c>
      <c r="E14" s="61">
        <v>2</v>
      </c>
      <c r="F14" s="62">
        <f t="shared" si="0"/>
        <v>22</v>
      </c>
      <c r="G14" s="63">
        <f t="shared" si="3"/>
        <v>124.5</v>
      </c>
      <c r="H14" s="64" t="s">
        <v>9</v>
      </c>
      <c r="I14" s="46">
        <v>23</v>
      </c>
      <c r="J14" s="46">
        <v>4</v>
      </c>
      <c r="K14" s="46">
        <v>0</v>
      </c>
      <c r="L14" s="46">
        <v>0</v>
      </c>
      <c r="M14" s="62">
        <f t="shared" si="1"/>
        <v>15.5</v>
      </c>
      <c r="N14" s="63">
        <f t="shared" si="4"/>
        <v>59.5</v>
      </c>
      <c r="O14" s="64" t="s">
        <v>29</v>
      </c>
      <c r="P14" s="45">
        <v>11</v>
      </c>
      <c r="Q14" s="45">
        <v>6</v>
      </c>
      <c r="R14" s="45">
        <v>0</v>
      </c>
      <c r="S14" s="45">
        <v>0</v>
      </c>
      <c r="T14" s="62">
        <f t="shared" si="2"/>
        <v>11.5</v>
      </c>
      <c r="U14" s="63">
        <f t="shared" si="5"/>
        <v>55.5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14</v>
      </c>
      <c r="C15" s="61">
        <v>9</v>
      </c>
      <c r="D15" s="61">
        <v>0</v>
      </c>
      <c r="E15" s="61">
        <v>1</v>
      </c>
      <c r="F15" s="62">
        <f t="shared" si="0"/>
        <v>18.5</v>
      </c>
      <c r="G15" s="63">
        <f t="shared" si="3"/>
        <v>107</v>
      </c>
      <c r="H15" s="64" t="s">
        <v>12</v>
      </c>
      <c r="I15" s="46">
        <v>22</v>
      </c>
      <c r="J15" s="46">
        <v>5</v>
      </c>
      <c r="K15" s="46">
        <v>1</v>
      </c>
      <c r="L15" s="46">
        <v>1</v>
      </c>
      <c r="M15" s="62">
        <f t="shared" si="1"/>
        <v>20.5</v>
      </c>
      <c r="N15" s="63">
        <f t="shared" si="4"/>
        <v>64.5</v>
      </c>
      <c r="O15" s="60" t="s">
        <v>30</v>
      </c>
      <c r="P15" s="46">
        <v>7</v>
      </c>
      <c r="Q15" s="46">
        <v>4</v>
      </c>
      <c r="R15" s="46">
        <v>0</v>
      </c>
      <c r="S15" s="46">
        <v>1</v>
      </c>
      <c r="T15" s="62">
        <f t="shared" si="2"/>
        <v>10</v>
      </c>
      <c r="U15" s="63">
        <f t="shared" si="5"/>
        <v>48.5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15</v>
      </c>
      <c r="C16" s="61">
        <v>4</v>
      </c>
      <c r="D16" s="61">
        <v>0</v>
      </c>
      <c r="E16" s="61">
        <v>2</v>
      </c>
      <c r="F16" s="62">
        <f t="shared" si="0"/>
        <v>16.5</v>
      </c>
      <c r="G16" s="63">
        <f t="shared" si="3"/>
        <v>89.5</v>
      </c>
      <c r="H16" s="64" t="s">
        <v>15</v>
      </c>
      <c r="I16" s="46">
        <v>20</v>
      </c>
      <c r="J16" s="46">
        <v>6</v>
      </c>
      <c r="K16" s="46">
        <v>2</v>
      </c>
      <c r="L16" s="46">
        <v>2</v>
      </c>
      <c r="M16" s="62">
        <f t="shared" si="1"/>
        <v>25</v>
      </c>
      <c r="N16" s="63">
        <f t="shared" si="4"/>
        <v>78.5</v>
      </c>
      <c r="O16" s="64" t="s">
        <v>8</v>
      </c>
      <c r="P16" s="46">
        <v>8</v>
      </c>
      <c r="Q16" s="46">
        <v>5</v>
      </c>
      <c r="R16" s="46">
        <v>0</v>
      </c>
      <c r="S16" s="46">
        <v>1</v>
      </c>
      <c r="T16" s="62">
        <f t="shared" si="2"/>
        <v>11.5</v>
      </c>
      <c r="U16" s="63">
        <f t="shared" si="5"/>
        <v>39.5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1</v>
      </c>
      <c r="D17" s="61">
        <v>1</v>
      </c>
      <c r="E17" s="61">
        <v>1</v>
      </c>
      <c r="F17" s="62">
        <f t="shared" si="0"/>
        <v>15</v>
      </c>
      <c r="G17" s="63">
        <f t="shared" si="3"/>
        <v>72</v>
      </c>
      <c r="H17" s="64" t="s">
        <v>18</v>
      </c>
      <c r="I17" s="46">
        <v>9</v>
      </c>
      <c r="J17" s="46">
        <v>6</v>
      </c>
      <c r="K17" s="46">
        <v>1</v>
      </c>
      <c r="L17" s="46">
        <v>1</v>
      </c>
      <c r="M17" s="62">
        <f t="shared" si="1"/>
        <v>15</v>
      </c>
      <c r="N17" s="63">
        <f t="shared" si="4"/>
        <v>76</v>
      </c>
      <c r="O17" s="64" t="s">
        <v>10</v>
      </c>
      <c r="P17" s="46">
        <v>10</v>
      </c>
      <c r="Q17" s="46">
        <v>4</v>
      </c>
      <c r="R17" s="46">
        <v>0</v>
      </c>
      <c r="S17" s="46">
        <v>2</v>
      </c>
      <c r="T17" s="62">
        <f t="shared" si="2"/>
        <v>14</v>
      </c>
      <c r="U17" s="63">
        <f t="shared" si="5"/>
        <v>47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</v>
      </c>
      <c r="C18" s="61">
        <v>7</v>
      </c>
      <c r="D18" s="61">
        <v>0</v>
      </c>
      <c r="E18" s="61">
        <v>2</v>
      </c>
      <c r="F18" s="62">
        <f t="shared" si="0"/>
        <v>19</v>
      </c>
      <c r="G18" s="63">
        <f t="shared" si="3"/>
        <v>69</v>
      </c>
      <c r="H18" s="64" t="s">
        <v>20</v>
      </c>
      <c r="I18" s="46">
        <v>11</v>
      </c>
      <c r="J18" s="46">
        <v>5</v>
      </c>
      <c r="K18" s="46">
        <v>2</v>
      </c>
      <c r="L18" s="46">
        <v>2</v>
      </c>
      <c r="M18" s="62">
        <f t="shared" si="1"/>
        <v>19.5</v>
      </c>
      <c r="N18" s="63">
        <f t="shared" si="4"/>
        <v>80</v>
      </c>
      <c r="O18" s="64" t="s">
        <v>13</v>
      </c>
      <c r="P18" s="46">
        <v>7</v>
      </c>
      <c r="Q18" s="46">
        <v>6</v>
      </c>
      <c r="R18" s="46">
        <v>0</v>
      </c>
      <c r="S18" s="46">
        <v>1</v>
      </c>
      <c r="T18" s="62">
        <f t="shared" si="2"/>
        <v>12</v>
      </c>
      <c r="U18" s="63">
        <f t="shared" si="5"/>
        <v>47.5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2</v>
      </c>
      <c r="D19" s="69">
        <v>0</v>
      </c>
      <c r="E19" s="69">
        <v>1</v>
      </c>
      <c r="F19" s="70">
        <f t="shared" si="0"/>
        <v>14</v>
      </c>
      <c r="G19" s="71">
        <f t="shared" si="3"/>
        <v>64.5</v>
      </c>
      <c r="H19" s="72" t="s">
        <v>22</v>
      </c>
      <c r="I19" s="45">
        <v>14</v>
      </c>
      <c r="J19" s="45">
        <v>1</v>
      </c>
      <c r="K19" s="45">
        <v>1</v>
      </c>
      <c r="L19" s="45">
        <v>1</v>
      </c>
      <c r="M19" s="62">
        <f t="shared" si="1"/>
        <v>12.5</v>
      </c>
      <c r="N19" s="63">
        <f>M16+M17+M18+M19</f>
        <v>72</v>
      </c>
      <c r="O19" s="64" t="s">
        <v>16</v>
      </c>
      <c r="P19" s="46">
        <v>9</v>
      </c>
      <c r="Q19" s="46">
        <v>5</v>
      </c>
      <c r="R19" s="46">
        <v>0</v>
      </c>
      <c r="S19" s="46">
        <v>1</v>
      </c>
      <c r="T19" s="62">
        <f t="shared" si="2"/>
        <v>12</v>
      </c>
      <c r="U19" s="63">
        <f t="shared" si="5"/>
        <v>49.5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19</v>
      </c>
      <c r="C20" s="67">
        <v>9</v>
      </c>
      <c r="D20" s="67">
        <v>0</v>
      </c>
      <c r="E20" s="67">
        <v>0</v>
      </c>
      <c r="F20" s="73">
        <f t="shared" si="0"/>
        <v>18.5</v>
      </c>
      <c r="G20" s="74"/>
      <c r="H20" s="64" t="s">
        <v>24</v>
      </c>
      <c r="I20" s="46">
        <v>13</v>
      </c>
      <c r="J20" s="46">
        <v>5</v>
      </c>
      <c r="K20" s="46">
        <v>2</v>
      </c>
      <c r="L20" s="46">
        <v>2</v>
      </c>
      <c r="M20" s="73">
        <f t="shared" si="1"/>
        <v>20.5</v>
      </c>
      <c r="N20" s="63">
        <f>M17+M18+M19+M20</f>
        <v>67.5</v>
      </c>
      <c r="O20" s="64" t="s">
        <v>45</v>
      </c>
      <c r="P20" s="45">
        <v>5</v>
      </c>
      <c r="Q20" s="45">
        <v>4</v>
      </c>
      <c r="R20" s="45">
        <v>0</v>
      </c>
      <c r="S20" s="45">
        <v>1</v>
      </c>
      <c r="T20" s="73">
        <f t="shared" si="2"/>
        <v>9</v>
      </c>
      <c r="U20" s="63">
        <f t="shared" si="5"/>
        <v>47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11</v>
      </c>
      <c r="D21" s="61">
        <v>0</v>
      </c>
      <c r="E21" s="61">
        <v>0</v>
      </c>
      <c r="F21" s="62">
        <f t="shared" si="0"/>
        <v>21.5</v>
      </c>
      <c r="G21" s="75"/>
      <c r="H21" s="72" t="s">
        <v>25</v>
      </c>
      <c r="I21" s="46">
        <v>11</v>
      </c>
      <c r="J21" s="46">
        <v>7</v>
      </c>
      <c r="K21" s="46">
        <v>2</v>
      </c>
      <c r="L21" s="46">
        <v>0</v>
      </c>
      <c r="M21" s="62">
        <f t="shared" si="1"/>
        <v>16.5</v>
      </c>
      <c r="N21" s="63">
        <f>M18+M19+M20+M21</f>
        <v>69</v>
      </c>
      <c r="O21" s="68" t="s">
        <v>46</v>
      </c>
      <c r="P21" s="47">
        <v>8</v>
      </c>
      <c r="Q21" s="47">
        <v>8</v>
      </c>
      <c r="R21" s="47">
        <v>0</v>
      </c>
      <c r="S21" s="47">
        <v>1</v>
      </c>
      <c r="T21" s="70">
        <f t="shared" si="2"/>
        <v>14.5</v>
      </c>
      <c r="U21" s="71">
        <f t="shared" si="5"/>
        <v>47.5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22</v>
      </c>
      <c r="C22" s="61">
        <v>6</v>
      </c>
      <c r="D22" s="61">
        <v>0</v>
      </c>
      <c r="E22" s="61">
        <v>1</v>
      </c>
      <c r="F22" s="62">
        <f t="shared" si="0"/>
        <v>19.5</v>
      </c>
      <c r="G22" s="63"/>
      <c r="H22" s="68" t="s">
        <v>26</v>
      </c>
      <c r="I22" s="47">
        <v>12</v>
      </c>
      <c r="J22" s="47">
        <v>2</v>
      </c>
      <c r="K22" s="47">
        <v>1</v>
      </c>
      <c r="L22" s="47">
        <v>0</v>
      </c>
      <c r="M22" s="62">
        <f t="shared" si="1"/>
        <v>10</v>
      </c>
      <c r="N22" s="71">
        <f>M19+M20+M21+M22</f>
        <v>59.5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133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80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55.5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88</v>
      </c>
      <c r="N24" s="88"/>
      <c r="O24" s="205"/>
      <c r="P24" s="206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17- CR 17B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1717B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42773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9</v>
      </c>
      <c r="C10" s="46">
        <v>7</v>
      </c>
      <c r="D10" s="46">
        <v>0</v>
      </c>
      <c r="E10" s="46">
        <v>4</v>
      </c>
      <c r="F10" s="62">
        <f>B10*0.5+C10*1+D10*2+E10*2.5</f>
        <v>21.5</v>
      </c>
      <c r="G10" s="2"/>
      <c r="H10" s="19" t="s">
        <v>4</v>
      </c>
      <c r="I10" s="46">
        <v>24</v>
      </c>
      <c r="J10" s="46">
        <v>15</v>
      </c>
      <c r="K10" s="46">
        <v>0</v>
      </c>
      <c r="L10" s="46">
        <v>0</v>
      </c>
      <c r="M10" s="6">
        <f>I10*0.5+J10*1+K10*2+L10*2.5</f>
        <v>27</v>
      </c>
      <c r="N10" s="9">
        <f>F20+F21+F22+M10</f>
        <v>86.5</v>
      </c>
      <c r="O10" s="19" t="s">
        <v>43</v>
      </c>
      <c r="P10" s="46">
        <v>37</v>
      </c>
      <c r="Q10" s="46">
        <v>6</v>
      </c>
      <c r="R10" s="46">
        <v>0</v>
      </c>
      <c r="S10" s="46">
        <v>1</v>
      </c>
      <c r="T10" s="6">
        <f>P10*0.5+Q10*1+R10*2+S10*2.5</f>
        <v>27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14</v>
      </c>
      <c r="C11" s="46">
        <v>5</v>
      </c>
      <c r="D11" s="46">
        <v>0</v>
      </c>
      <c r="E11" s="46">
        <v>3</v>
      </c>
      <c r="F11" s="6">
        <f t="shared" ref="F11:F22" si="0">B11*0.5+C11*1+D11*2+E11*2.5</f>
        <v>19.5</v>
      </c>
      <c r="G11" s="2"/>
      <c r="H11" s="19" t="s">
        <v>5</v>
      </c>
      <c r="I11" s="46">
        <v>30</v>
      </c>
      <c r="J11" s="46">
        <v>14</v>
      </c>
      <c r="K11" s="46">
        <v>0</v>
      </c>
      <c r="L11" s="46">
        <v>1</v>
      </c>
      <c r="M11" s="6">
        <f t="shared" ref="M11:M22" si="1">I11*0.5+J11*1+K11*2+L11*2.5</f>
        <v>31.5</v>
      </c>
      <c r="N11" s="9">
        <f>F21+F22+M10+M11</f>
        <v>98</v>
      </c>
      <c r="O11" s="19" t="s">
        <v>44</v>
      </c>
      <c r="P11" s="46">
        <v>19</v>
      </c>
      <c r="Q11" s="46">
        <v>5</v>
      </c>
      <c r="R11" s="46">
        <v>0</v>
      </c>
      <c r="S11" s="46">
        <v>0</v>
      </c>
      <c r="T11" s="6">
        <f t="shared" ref="T11:T21" si="2">P11*0.5+Q11*1+R11*2+S11*2.5</f>
        <v>14.5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18</v>
      </c>
      <c r="C12" s="46">
        <v>5</v>
      </c>
      <c r="D12" s="46">
        <v>0</v>
      </c>
      <c r="E12" s="46">
        <v>0</v>
      </c>
      <c r="F12" s="6">
        <f t="shared" si="0"/>
        <v>14</v>
      </c>
      <c r="G12" s="2"/>
      <c r="H12" s="19" t="s">
        <v>6</v>
      </c>
      <c r="I12" s="46">
        <v>33</v>
      </c>
      <c r="J12" s="46">
        <v>11</v>
      </c>
      <c r="K12" s="46">
        <v>0</v>
      </c>
      <c r="L12" s="46">
        <v>0</v>
      </c>
      <c r="M12" s="6">
        <f t="shared" si="1"/>
        <v>27.5</v>
      </c>
      <c r="N12" s="2">
        <f>F22+M10+M11+M12</f>
        <v>110.5</v>
      </c>
      <c r="O12" s="19" t="s">
        <v>32</v>
      </c>
      <c r="P12" s="46">
        <v>21</v>
      </c>
      <c r="Q12" s="46">
        <v>5</v>
      </c>
      <c r="R12" s="46">
        <v>0</v>
      </c>
      <c r="S12" s="46">
        <v>4</v>
      </c>
      <c r="T12" s="6">
        <f t="shared" si="2"/>
        <v>25.5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20</v>
      </c>
      <c r="C13" s="46">
        <v>9</v>
      </c>
      <c r="D13" s="46">
        <v>0</v>
      </c>
      <c r="E13" s="46">
        <v>1</v>
      </c>
      <c r="F13" s="6">
        <f t="shared" si="0"/>
        <v>21.5</v>
      </c>
      <c r="G13" s="2">
        <f>F10+F11+F12+F13</f>
        <v>76.5</v>
      </c>
      <c r="H13" s="19" t="s">
        <v>7</v>
      </c>
      <c r="I13" s="46">
        <v>51</v>
      </c>
      <c r="J13" s="46">
        <v>12</v>
      </c>
      <c r="K13" s="46">
        <v>0</v>
      </c>
      <c r="L13" s="46">
        <v>0</v>
      </c>
      <c r="M13" s="6">
        <f t="shared" si="1"/>
        <v>37.5</v>
      </c>
      <c r="N13" s="2">
        <f t="shared" ref="N13:N18" si="3">M10+M11+M12+M13</f>
        <v>123.5</v>
      </c>
      <c r="O13" s="19" t="s">
        <v>33</v>
      </c>
      <c r="P13" s="46">
        <v>27</v>
      </c>
      <c r="Q13" s="46">
        <v>7</v>
      </c>
      <c r="R13" s="46">
        <v>0</v>
      </c>
      <c r="S13" s="46">
        <v>0</v>
      </c>
      <c r="T13" s="6">
        <f t="shared" si="2"/>
        <v>20.5</v>
      </c>
      <c r="U13" s="2">
        <f t="shared" ref="U13:U21" si="4">T10+T11+T12+T13</f>
        <v>87.5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31</v>
      </c>
      <c r="C14" s="46">
        <v>11</v>
      </c>
      <c r="D14" s="46">
        <v>0</v>
      </c>
      <c r="E14" s="46">
        <v>1</v>
      </c>
      <c r="F14" s="6">
        <f t="shared" si="0"/>
        <v>29</v>
      </c>
      <c r="G14" s="2">
        <f t="shared" ref="G14:G19" si="5">F11+F12+F13+F14</f>
        <v>84</v>
      </c>
      <c r="H14" s="19" t="s">
        <v>9</v>
      </c>
      <c r="I14" s="46">
        <v>47</v>
      </c>
      <c r="J14" s="46">
        <v>9</v>
      </c>
      <c r="K14" s="46">
        <v>0</v>
      </c>
      <c r="L14" s="46">
        <v>2</v>
      </c>
      <c r="M14" s="6">
        <f t="shared" si="1"/>
        <v>37.5</v>
      </c>
      <c r="N14" s="2">
        <f t="shared" si="3"/>
        <v>134</v>
      </c>
      <c r="O14" s="19" t="s">
        <v>29</v>
      </c>
      <c r="P14" s="45">
        <v>21</v>
      </c>
      <c r="Q14" s="45">
        <v>3</v>
      </c>
      <c r="R14" s="45">
        <v>0</v>
      </c>
      <c r="S14" s="45">
        <v>0</v>
      </c>
      <c r="T14" s="6">
        <f t="shared" si="2"/>
        <v>13.5</v>
      </c>
      <c r="U14" s="2">
        <f t="shared" si="4"/>
        <v>74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21</v>
      </c>
      <c r="C15" s="46">
        <v>6</v>
      </c>
      <c r="D15" s="46">
        <v>0</v>
      </c>
      <c r="E15" s="46">
        <v>2</v>
      </c>
      <c r="F15" s="6">
        <f t="shared" si="0"/>
        <v>21.5</v>
      </c>
      <c r="G15" s="2">
        <f t="shared" si="5"/>
        <v>86</v>
      </c>
      <c r="H15" s="19" t="s">
        <v>12</v>
      </c>
      <c r="I15" s="46">
        <v>33</v>
      </c>
      <c r="J15" s="46">
        <v>8</v>
      </c>
      <c r="K15" s="46">
        <v>0</v>
      </c>
      <c r="L15" s="46">
        <v>0</v>
      </c>
      <c r="M15" s="6">
        <f t="shared" si="1"/>
        <v>24.5</v>
      </c>
      <c r="N15" s="2">
        <f t="shared" si="3"/>
        <v>127</v>
      </c>
      <c r="O15" s="18" t="s">
        <v>30</v>
      </c>
      <c r="P15" s="46">
        <v>19</v>
      </c>
      <c r="Q15" s="46">
        <v>3</v>
      </c>
      <c r="R15" s="46">
        <v>0</v>
      </c>
      <c r="S15" s="46">
        <v>0</v>
      </c>
      <c r="T15" s="6">
        <f t="shared" si="2"/>
        <v>12.5</v>
      </c>
      <c r="U15" s="2">
        <f t="shared" si="4"/>
        <v>72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7</v>
      </c>
      <c r="D16" s="46">
        <v>0</v>
      </c>
      <c r="E16" s="46">
        <v>1</v>
      </c>
      <c r="F16" s="6">
        <f t="shared" si="0"/>
        <v>23</v>
      </c>
      <c r="G16" s="2">
        <f t="shared" si="5"/>
        <v>95</v>
      </c>
      <c r="H16" s="19" t="s">
        <v>15</v>
      </c>
      <c r="I16" s="46">
        <v>51</v>
      </c>
      <c r="J16" s="46">
        <v>7</v>
      </c>
      <c r="K16" s="46">
        <v>0</v>
      </c>
      <c r="L16" s="46">
        <v>2</v>
      </c>
      <c r="M16" s="6">
        <f t="shared" si="1"/>
        <v>37.5</v>
      </c>
      <c r="N16" s="2">
        <f t="shared" si="3"/>
        <v>137</v>
      </c>
      <c r="O16" s="19" t="s">
        <v>8</v>
      </c>
      <c r="P16" s="46">
        <v>18</v>
      </c>
      <c r="Q16" s="46">
        <v>4</v>
      </c>
      <c r="R16" s="46">
        <v>0</v>
      </c>
      <c r="S16" s="46">
        <v>0</v>
      </c>
      <c r="T16" s="6">
        <f t="shared" si="2"/>
        <v>13</v>
      </c>
      <c r="U16" s="2">
        <f t="shared" si="4"/>
        <v>59.5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30</v>
      </c>
      <c r="C17" s="46">
        <v>9</v>
      </c>
      <c r="D17" s="46">
        <v>0</v>
      </c>
      <c r="E17" s="46">
        <v>1</v>
      </c>
      <c r="F17" s="6">
        <f t="shared" si="0"/>
        <v>26.5</v>
      </c>
      <c r="G17" s="2">
        <f t="shared" si="5"/>
        <v>100</v>
      </c>
      <c r="H17" s="19" t="s">
        <v>18</v>
      </c>
      <c r="I17" s="46">
        <v>50</v>
      </c>
      <c r="J17" s="46">
        <v>11</v>
      </c>
      <c r="K17" s="46">
        <v>0</v>
      </c>
      <c r="L17" s="46">
        <v>2</v>
      </c>
      <c r="M17" s="6">
        <f t="shared" si="1"/>
        <v>41</v>
      </c>
      <c r="N17" s="2">
        <f t="shared" si="3"/>
        <v>140.5</v>
      </c>
      <c r="O17" s="19" t="s">
        <v>10</v>
      </c>
      <c r="P17" s="46">
        <v>14</v>
      </c>
      <c r="Q17" s="46">
        <v>5</v>
      </c>
      <c r="R17" s="46">
        <v>0</v>
      </c>
      <c r="S17" s="46">
        <v>2</v>
      </c>
      <c r="T17" s="6">
        <f t="shared" si="2"/>
        <v>17</v>
      </c>
      <c r="U17" s="2">
        <f t="shared" si="4"/>
        <v>56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8</v>
      </c>
      <c r="D18" s="46">
        <v>0</v>
      </c>
      <c r="E18" s="46">
        <v>2</v>
      </c>
      <c r="F18" s="6">
        <f t="shared" si="0"/>
        <v>25.5</v>
      </c>
      <c r="G18" s="2">
        <f t="shared" si="5"/>
        <v>96.5</v>
      </c>
      <c r="H18" s="19" t="s">
        <v>20</v>
      </c>
      <c r="I18" s="46">
        <v>42</v>
      </c>
      <c r="J18" s="46">
        <v>14</v>
      </c>
      <c r="K18" s="46">
        <v>0</v>
      </c>
      <c r="L18" s="46">
        <v>0</v>
      </c>
      <c r="M18" s="6">
        <f t="shared" si="1"/>
        <v>35</v>
      </c>
      <c r="N18" s="2">
        <f t="shared" si="3"/>
        <v>138</v>
      </c>
      <c r="O18" s="19" t="s">
        <v>13</v>
      </c>
      <c r="P18" s="46">
        <v>16</v>
      </c>
      <c r="Q18" s="46">
        <v>6</v>
      </c>
      <c r="R18" s="46">
        <v>0</v>
      </c>
      <c r="S18" s="46">
        <v>1</v>
      </c>
      <c r="T18" s="6">
        <f t="shared" si="2"/>
        <v>16.5</v>
      </c>
      <c r="U18" s="2">
        <f t="shared" si="4"/>
        <v>59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16</v>
      </c>
      <c r="C19" s="47">
        <v>4</v>
      </c>
      <c r="D19" s="47">
        <v>0</v>
      </c>
      <c r="E19" s="47">
        <v>4</v>
      </c>
      <c r="F19" s="7">
        <f t="shared" si="0"/>
        <v>22</v>
      </c>
      <c r="G19" s="3">
        <f t="shared" si="5"/>
        <v>97</v>
      </c>
      <c r="H19" s="20" t="s">
        <v>22</v>
      </c>
      <c r="I19" s="45">
        <v>27</v>
      </c>
      <c r="J19" s="45">
        <v>11</v>
      </c>
      <c r="K19" s="45">
        <v>0</v>
      </c>
      <c r="L19" s="45">
        <v>1</v>
      </c>
      <c r="M19" s="6">
        <f t="shared" si="1"/>
        <v>27</v>
      </c>
      <c r="N19" s="2">
        <f>M16+M17+M18+M19</f>
        <v>140.5</v>
      </c>
      <c r="O19" s="19" t="s">
        <v>16</v>
      </c>
      <c r="P19" s="46">
        <v>20</v>
      </c>
      <c r="Q19" s="46">
        <v>8</v>
      </c>
      <c r="R19" s="46">
        <v>0</v>
      </c>
      <c r="S19" s="46">
        <v>1</v>
      </c>
      <c r="T19" s="6">
        <f t="shared" si="2"/>
        <v>20.5</v>
      </c>
      <c r="U19" s="2">
        <f t="shared" si="4"/>
        <v>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21</v>
      </c>
      <c r="C20" s="45">
        <v>7</v>
      </c>
      <c r="D20" s="45">
        <v>0</v>
      </c>
      <c r="E20" s="45">
        <v>1</v>
      </c>
      <c r="F20" s="8">
        <f t="shared" si="0"/>
        <v>20</v>
      </c>
      <c r="G20" s="35"/>
      <c r="H20" s="19" t="s">
        <v>24</v>
      </c>
      <c r="I20" s="46">
        <v>32</v>
      </c>
      <c r="J20" s="46">
        <v>17</v>
      </c>
      <c r="K20" s="46">
        <v>0</v>
      </c>
      <c r="L20" s="46">
        <v>0</v>
      </c>
      <c r="M20" s="8">
        <f t="shared" si="1"/>
        <v>33</v>
      </c>
      <c r="N20" s="2">
        <f>M17+M18+M19+M20</f>
        <v>136</v>
      </c>
      <c r="O20" s="19" t="s">
        <v>45</v>
      </c>
      <c r="P20" s="45">
        <v>19</v>
      </c>
      <c r="Q20" s="45">
        <v>7</v>
      </c>
      <c r="R20" s="45">
        <v>0</v>
      </c>
      <c r="S20" s="45">
        <v>2</v>
      </c>
      <c r="T20" s="8">
        <f t="shared" si="2"/>
        <v>21.5</v>
      </c>
      <c r="U20" s="2">
        <f t="shared" si="4"/>
        <v>75.5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24</v>
      </c>
      <c r="C21" s="46">
        <v>3</v>
      </c>
      <c r="D21" s="46">
        <v>0</v>
      </c>
      <c r="E21" s="46">
        <v>0</v>
      </c>
      <c r="F21" s="6">
        <f t="shared" si="0"/>
        <v>15</v>
      </c>
      <c r="G21" s="36"/>
      <c r="H21" s="20" t="s">
        <v>25</v>
      </c>
      <c r="I21" s="46">
        <v>22</v>
      </c>
      <c r="J21" s="46">
        <v>6</v>
      </c>
      <c r="K21" s="46">
        <v>0</v>
      </c>
      <c r="L21" s="46">
        <v>0</v>
      </c>
      <c r="M21" s="6">
        <f t="shared" si="1"/>
        <v>17</v>
      </c>
      <c r="N21" s="2">
        <f>M18+M19+M20+M21</f>
        <v>112</v>
      </c>
      <c r="O21" s="21" t="s">
        <v>46</v>
      </c>
      <c r="P21" s="47">
        <v>18</v>
      </c>
      <c r="Q21" s="47">
        <v>5</v>
      </c>
      <c r="R21" s="47">
        <v>0</v>
      </c>
      <c r="S21" s="47">
        <v>2</v>
      </c>
      <c r="T21" s="7">
        <f t="shared" si="2"/>
        <v>19</v>
      </c>
      <c r="U21" s="3">
        <f t="shared" si="4"/>
        <v>77.5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12</v>
      </c>
      <c r="D22" s="46">
        <v>0</v>
      </c>
      <c r="E22" s="46">
        <v>0</v>
      </c>
      <c r="F22" s="6">
        <f t="shared" si="0"/>
        <v>24.5</v>
      </c>
      <c r="G22" s="2"/>
      <c r="H22" s="21" t="s">
        <v>26</v>
      </c>
      <c r="I22" s="47">
        <v>28</v>
      </c>
      <c r="J22" s="47">
        <v>13</v>
      </c>
      <c r="K22" s="47">
        <v>0</v>
      </c>
      <c r="L22" s="47">
        <v>0</v>
      </c>
      <c r="M22" s="6">
        <f t="shared" si="1"/>
        <v>27</v>
      </c>
      <c r="N22" s="3">
        <f>M19+M20+M21+M22</f>
        <v>104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100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140.5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87.5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84</v>
      </c>
      <c r="G24" s="88"/>
      <c r="H24" s="179"/>
      <c r="I24" s="180"/>
      <c r="J24" s="82" t="s">
        <v>73</v>
      </c>
      <c r="K24" s="86"/>
      <c r="L24" s="86"/>
      <c r="M24" s="87" t="s">
        <v>90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17- CR 17B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1717B</v>
      </c>
      <c r="M6" s="172"/>
      <c r="N6" s="172"/>
      <c r="O6" s="12"/>
      <c r="P6" s="161" t="s">
        <v>58</v>
      </c>
      <c r="Q6" s="161"/>
      <c r="R6" s="161"/>
      <c r="S6" s="212">
        <f>'G-1'!S6:U6</f>
        <v>42773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288</v>
      </c>
      <c r="C10" s="46">
        <f>'G-1'!C10+'G-2'!C10+'G-3'!C10+'G-4'!C10</f>
        <v>403</v>
      </c>
      <c r="D10" s="46">
        <f>'G-1'!D10+'G-2'!D10+'G-3'!D10+'G-4'!D10</f>
        <v>84</v>
      </c>
      <c r="E10" s="46">
        <f>'G-1'!E10+'G-2'!E10+'G-3'!E10+'G-4'!E10</f>
        <v>31</v>
      </c>
      <c r="F10" s="6">
        <f t="shared" ref="F10:F22" si="0">B10*0.5+C10*1+D10*2+E10*2.5</f>
        <v>792.5</v>
      </c>
      <c r="G10" s="2"/>
      <c r="H10" s="19" t="s">
        <v>4</v>
      </c>
      <c r="I10" s="46">
        <f>'G-1'!I10+'G-2'!I10+'G-3'!I10+'G-4'!I10</f>
        <v>254</v>
      </c>
      <c r="J10" s="46">
        <f>'G-1'!J10+'G-2'!J10+'G-3'!J10+'G-4'!J10</f>
        <v>332</v>
      </c>
      <c r="K10" s="46">
        <f>'G-1'!K10+'G-2'!K10+'G-3'!K10+'G-4'!K10</f>
        <v>71</v>
      </c>
      <c r="L10" s="46">
        <f>'G-1'!L10+'G-2'!L10+'G-3'!L10+'G-4'!L10</f>
        <v>30</v>
      </c>
      <c r="M10" s="6">
        <f t="shared" ref="M10:M22" si="1">I10*0.5+J10*1+K10*2+L10*2.5</f>
        <v>676</v>
      </c>
      <c r="N10" s="9">
        <f>F20+F21+F22+M10</f>
        <v>2566</v>
      </c>
      <c r="O10" s="19" t="s">
        <v>43</v>
      </c>
      <c r="P10" s="46">
        <f>'G-1'!P10+'G-2'!P10+'G-3'!P10+'G-4'!P10</f>
        <v>219</v>
      </c>
      <c r="Q10" s="46">
        <f>'G-1'!Q10+'G-2'!Q10+'G-3'!Q10+'G-4'!Q10</f>
        <v>173</v>
      </c>
      <c r="R10" s="46">
        <f>'G-1'!R10+'G-2'!R10+'G-3'!R10+'G-4'!R10</f>
        <v>77</v>
      </c>
      <c r="S10" s="46">
        <f>'G-1'!S10+'G-2'!S10+'G-3'!S10+'G-4'!S10</f>
        <v>34</v>
      </c>
      <c r="T10" s="6">
        <f t="shared" ref="T10:T21" si="2">P10*0.5+Q10*1+R10*2+S10*2.5</f>
        <v>521.5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277</v>
      </c>
      <c r="C11" s="46">
        <f>'G-1'!C11+'G-2'!C11+'G-3'!C11+'G-4'!C11</f>
        <v>390</v>
      </c>
      <c r="D11" s="46">
        <f>'G-1'!D11+'G-2'!D11+'G-3'!D11+'G-4'!D11</f>
        <v>95</v>
      </c>
      <c r="E11" s="46">
        <f>'G-1'!E11+'G-2'!E11+'G-3'!E11+'G-4'!E11</f>
        <v>37</v>
      </c>
      <c r="F11" s="6">
        <f t="shared" si="0"/>
        <v>811</v>
      </c>
      <c r="G11" s="2"/>
      <c r="H11" s="19" t="s">
        <v>5</v>
      </c>
      <c r="I11" s="46">
        <f>'G-1'!I11+'G-2'!I11+'G-3'!I11+'G-4'!I11</f>
        <v>268</v>
      </c>
      <c r="J11" s="46">
        <f>'G-1'!J11+'G-2'!J11+'G-3'!J11+'G-4'!J11</f>
        <v>336</v>
      </c>
      <c r="K11" s="46">
        <f>'G-1'!K11+'G-2'!K11+'G-3'!K11+'G-4'!K11</f>
        <v>81</v>
      </c>
      <c r="L11" s="46">
        <f>'G-1'!L11+'G-2'!L11+'G-3'!L11+'G-4'!L11</f>
        <v>36</v>
      </c>
      <c r="M11" s="6">
        <f t="shared" si="1"/>
        <v>722</v>
      </c>
      <c r="N11" s="9">
        <f>F21+F22+M10+M11</f>
        <v>2648</v>
      </c>
      <c r="O11" s="19" t="s">
        <v>44</v>
      </c>
      <c r="P11" s="46">
        <f>'G-1'!P11+'G-2'!P11+'G-3'!P11+'G-4'!P11</f>
        <v>204</v>
      </c>
      <c r="Q11" s="46">
        <f>'G-1'!Q11+'G-2'!Q11+'G-3'!Q11+'G-4'!Q11</f>
        <v>295</v>
      </c>
      <c r="R11" s="46">
        <f>'G-1'!R11+'G-2'!R11+'G-3'!R11+'G-4'!R11</f>
        <v>85</v>
      </c>
      <c r="S11" s="46">
        <f>'G-1'!S11+'G-2'!S11+'G-3'!S11+'G-4'!S11</f>
        <v>33</v>
      </c>
      <c r="T11" s="6">
        <f t="shared" si="2"/>
        <v>649.5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282</v>
      </c>
      <c r="C12" s="46">
        <f>'G-1'!C12+'G-2'!C12+'G-3'!C12+'G-4'!C12</f>
        <v>353</v>
      </c>
      <c r="D12" s="46">
        <f>'G-1'!D12+'G-2'!D12+'G-3'!D12+'G-4'!D12</f>
        <v>91</v>
      </c>
      <c r="E12" s="46">
        <f>'G-1'!E12+'G-2'!E12+'G-3'!E12+'G-4'!E12</f>
        <v>27</v>
      </c>
      <c r="F12" s="6">
        <f t="shared" si="0"/>
        <v>743.5</v>
      </c>
      <c r="G12" s="2"/>
      <c r="H12" s="19" t="s">
        <v>6</v>
      </c>
      <c r="I12" s="46">
        <f>'G-1'!I12+'G-2'!I12+'G-3'!I12+'G-4'!I12</f>
        <v>285</v>
      </c>
      <c r="J12" s="46">
        <f>'G-1'!J12+'G-2'!J12+'G-3'!J12+'G-4'!J12</f>
        <v>323</v>
      </c>
      <c r="K12" s="46">
        <f>'G-1'!K12+'G-2'!K12+'G-3'!K12+'G-4'!K12</f>
        <v>68</v>
      </c>
      <c r="L12" s="46">
        <f>'G-1'!L12+'G-2'!L12+'G-3'!L12+'G-4'!L12</f>
        <v>33</v>
      </c>
      <c r="M12" s="6">
        <f t="shared" si="1"/>
        <v>684</v>
      </c>
      <c r="N12" s="2">
        <f>F22+M10+M11+M12</f>
        <v>2743.5</v>
      </c>
      <c r="O12" s="19" t="s">
        <v>32</v>
      </c>
      <c r="P12" s="46">
        <f>'G-1'!P12+'G-2'!P12+'G-3'!P12+'G-4'!P12</f>
        <v>199</v>
      </c>
      <c r="Q12" s="46">
        <f>'G-1'!Q12+'G-2'!Q12+'G-3'!Q12+'G-4'!Q12</f>
        <v>288</v>
      </c>
      <c r="R12" s="46">
        <f>'G-1'!R12+'G-2'!R12+'G-3'!R12+'G-4'!R12</f>
        <v>93</v>
      </c>
      <c r="S12" s="46">
        <f>'G-1'!S12+'G-2'!S12+'G-3'!S12+'G-4'!S12</f>
        <v>38</v>
      </c>
      <c r="T12" s="6">
        <f t="shared" si="2"/>
        <v>668.5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257</v>
      </c>
      <c r="C13" s="46">
        <f>'G-1'!C13+'G-2'!C13+'G-3'!C13+'G-4'!C13</f>
        <v>335</v>
      </c>
      <c r="D13" s="46">
        <f>'G-1'!D13+'G-2'!D13+'G-3'!D13+'G-4'!D13</f>
        <v>101</v>
      </c>
      <c r="E13" s="46">
        <f>'G-1'!E13+'G-2'!E13+'G-3'!E13+'G-4'!E13</f>
        <v>33</v>
      </c>
      <c r="F13" s="6">
        <f t="shared" si="0"/>
        <v>748</v>
      </c>
      <c r="G13" s="2">
        <f t="shared" ref="G13:G19" si="3">F10+F11+F12+F13</f>
        <v>3095</v>
      </c>
      <c r="H13" s="19" t="s">
        <v>7</v>
      </c>
      <c r="I13" s="46">
        <f>'G-1'!I13+'G-2'!I13+'G-3'!I13+'G-4'!I13</f>
        <v>318</v>
      </c>
      <c r="J13" s="46">
        <f>'G-1'!J13+'G-2'!J13+'G-3'!J13+'G-4'!J13</f>
        <v>345</v>
      </c>
      <c r="K13" s="46">
        <f>'G-1'!K13+'G-2'!K13+'G-3'!K13+'G-4'!K13</f>
        <v>75</v>
      </c>
      <c r="L13" s="46">
        <f>'G-1'!L13+'G-2'!L13+'G-3'!L13+'G-4'!L13</f>
        <v>35</v>
      </c>
      <c r="M13" s="6">
        <f t="shared" si="1"/>
        <v>741.5</v>
      </c>
      <c r="N13" s="2">
        <f t="shared" ref="N13:N18" si="4">M10+M11+M12+M13</f>
        <v>2823.5</v>
      </c>
      <c r="O13" s="19" t="s">
        <v>33</v>
      </c>
      <c r="P13" s="46">
        <f>'G-1'!P13+'G-2'!P13+'G-3'!P13+'G-4'!P13</f>
        <v>254</v>
      </c>
      <c r="Q13" s="46">
        <f>'G-1'!Q13+'G-2'!Q13+'G-3'!Q13+'G-4'!Q13</f>
        <v>279</v>
      </c>
      <c r="R13" s="46">
        <f>'G-1'!R13+'G-2'!R13+'G-3'!R13+'G-4'!R13</f>
        <v>95</v>
      </c>
      <c r="S13" s="46">
        <f>'G-1'!S13+'G-2'!S13+'G-3'!S13+'G-4'!S13</f>
        <v>30</v>
      </c>
      <c r="T13" s="6">
        <f t="shared" si="2"/>
        <v>671</v>
      </c>
      <c r="U13" s="2">
        <f t="shared" ref="U13:U21" si="5">T10+T11+T12+T13</f>
        <v>2510.5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259</v>
      </c>
      <c r="C14" s="46">
        <f>'G-1'!C14+'G-2'!C14+'G-3'!C14+'G-4'!C14</f>
        <v>316</v>
      </c>
      <c r="D14" s="46">
        <f>'G-1'!D14+'G-2'!D14+'G-3'!D14+'G-4'!D14</f>
        <v>123</v>
      </c>
      <c r="E14" s="46">
        <f>'G-1'!E14+'G-2'!E14+'G-3'!E14+'G-4'!E14</f>
        <v>36</v>
      </c>
      <c r="F14" s="6">
        <f t="shared" si="0"/>
        <v>781.5</v>
      </c>
      <c r="G14" s="2">
        <f t="shared" si="3"/>
        <v>3084</v>
      </c>
      <c r="H14" s="19" t="s">
        <v>9</v>
      </c>
      <c r="I14" s="46">
        <f>'G-1'!I14+'G-2'!I14+'G-3'!I14+'G-4'!I14</f>
        <v>334</v>
      </c>
      <c r="J14" s="46">
        <f>'G-1'!J14+'G-2'!J14+'G-3'!J14+'G-4'!J14</f>
        <v>316</v>
      </c>
      <c r="K14" s="46">
        <f>'G-1'!K14+'G-2'!K14+'G-3'!K14+'G-4'!K14</f>
        <v>68</v>
      </c>
      <c r="L14" s="46">
        <f>'G-1'!L14+'G-2'!L14+'G-3'!L14+'G-4'!L14</f>
        <v>37</v>
      </c>
      <c r="M14" s="6">
        <f t="shared" si="1"/>
        <v>711.5</v>
      </c>
      <c r="N14" s="2">
        <f t="shared" si="4"/>
        <v>2859</v>
      </c>
      <c r="O14" s="19" t="s">
        <v>29</v>
      </c>
      <c r="P14" s="46">
        <f>'G-1'!P14+'G-2'!P14+'G-3'!P14+'G-4'!P14</f>
        <v>259</v>
      </c>
      <c r="Q14" s="46">
        <f>'G-1'!Q14+'G-2'!Q14+'G-3'!Q14+'G-4'!Q14</f>
        <v>323</v>
      </c>
      <c r="R14" s="46">
        <f>'G-1'!R14+'G-2'!R14+'G-3'!R14+'G-4'!R14</f>
        <v>87</v>
      </c>
      <c r="S14" s="46">
        <f>'G-1'!S14+'G-2'!S14+'G-3'!S14+'G-4'!S14</f>
        <v>18</v>
      </c>
      <c r="T14" s="6">
        <f t="shared" si="2"/>
        <v>671.5</v>
      </c>
      <c r="U14" s="2">
        <f t="shared" si="5"/>
        <v>2660.5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245</v>
      </c>
      <c r="C15" s="46">
        <f>'G-1'!C15+'G-2'!C15+'G-3'!C15+'G-4'!C15</f>
        <v>336</v>
      </c>
      <c r="D15" s="46">
        <f>'G-1'!D15+'G-2'!D15+'G-3'!D15+'G-4'!D15</f>
        <v>82</v>
      </c>
      <c r="E15" s="46">
        <f>'G-1'!E15+'G-2'!E15+'G-3'!E15+'G-4'!E15</f>
        <v>33</v>
      </c>
      <c r="F15" s="6">
        <f t="shared" si="0"/>
        <v>705</v>
      </c>
      <c r="G15" s="2">
        <f t="shared" si="3"/>
        <v>2978</v>
      </c>
      <c r="H15" s="19" t="s">
        <v>12</v>
      </c>
      <c r="I15" s="46">
        <f>'G-1'!I15+'G-2'!I15+'G-3'!I15+'G-4'!I15</f>
        <v>307</v>
      </c>
      <c r="J15" s="46">
        <f>'G-1'!J15+'G-2'!J15+'G-3'!J15+'G-4'!J15</f>
        <v>312</v>
      </c>
      <c r="K15" s="46">
        <f>'G-1'!K15+'G-2'!K15+'G-3'!K15+'G-4'!K15</f>
        <v>62</v>
      </c>
      <c r="L15" s="46">
        <f>'G-1'!L15+'G-2'!L15+'G-3'!L15+'G-4'!L15</f>
        <v>32</v>
      </c>
      <c r="M15" s="6">
        <f t="shared" si="1"/>
        <v>669.5</v>
      </c>
      <c r="N15" s="2">
        <f t="shared" si="4"/>
        <v>2806.5</v>
      </c>
      <c r="O15" s="18" t="s">
        <v>30</v>
      </c>
      <c r="P15" s="46">
        <f>'G-1'!P15+'G-2'!P15+'G-3'!P15+'G-4'!P15</f>
        <v>253</v>
      </c>
      <c r="Q15" s="46">
        <f>'G-1'!Q15+'G-2'!Q15+'G-3'!Q15+'G-4'!Q15</f>
        <v>323</v>
      </c>
      <c r="R15" s="46">
        <f>'G-1'!R15+'G-2'!R15+'G-3'!R15+'G-4'!R15</f>
        <v>87</v>
      </c>
      <c r="S15" s="46">
        <f>'G-1'!S15+'G-2'!S15+'G-3'!S15+'G-4'!S15</f>
        <v>32</v>
      </c>
      <c r="T15" s="6">
        <f t="shared" si="2"/>
        <v>703.5</v>
      </c>
      <c r="U15" s="2">
        <f t="shared" si="5"/>
        <v>2714.5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263</v>
      </c>
      <c r="C16" s="46">
        <f>'G-1'!C16+'G-2'!C16+'G-3'!C16+'G-4'!C16</f>
        <v>331</v>
      </c>
      <c r="D16" s="46">
        <f>'G-1'!D16+'G-2'!D16+'G-3'!D16+'G-4'!D16</f>
        <v>85</v>
      </c>
      <c r="E16" s="46">
        <f>'G-1'!E16+'G-2'!E16+'G-3'!E16+'G-4'!E16</f>
        <v>48</v>
      </c>
      <c r="F16" s="6">
        <f t="shared" si="0"/>
        <v>752.5</v>
      </c>
      <c r="G16" s="2">
        <f t="shared" si="3"/>
        <v>2987</v>
      </c>
      <c r="H16" s="19" t="s">
        <v>15</v>
      </c>
      <c r="I16" s="46">
        <f>'G-1'!I16+'G-2'!I16+'G-3'!I16+'G-4'!I16</f>
        <v>319</v>
      </c>
      <c r="J16" s="46">
        <f>'G-1'!J16+'G-2'!J16+'G-3'!J16+'G-4'!J16</f>
        <v>311</v>
      </c>
      <c r="K16" s="46">
        <f>'G-1'!K16+'G-2'!K16+'G-3'!K16+'G-4'!K16</f>
        <v>67</v>
      </c>
      <c r="L16" s="46">
        <f>'G-1'!L16+'G-2'!L16+'G-3'!L16+'G-4'!L16</f>
        <v>31</v>
      </c>
      <c r="M16" s="6">
        <f t="shared" si="1"/>
        <v>682</v>
      </c>
      <c r="N16" s="2">
        <f t="shared" si="4"/>
        <v>2804.5</v>
      </c>
      <c r="O16" s="19" t="s">
        <v>8</v>
      </c>
      <c r="P16" s="46">
        <f>'G-1'!P16+'G-2'!P16+'G-3'!P16+'G-4'!P16</f>
        <v>247</v>
      </c>
      <c r="Q16" s="46">
        <f>'G-1'!Q16+'G-2'!Q16+'G-3'!Q16+'G-4'!Q16</f>
        <v>314</v>
      </c>
      <c r="R16" s="46">
        <f>'G-1'!R16+'G-2'!R16+'G-3'!R16+'G-4'!R16</f>
        <v>77</v>
      </c>
      <c r="S16" s="46">
        <f>'G-1'!S16+'G-2'!S16+'G-3'!S16+'G-4'!S16</f>
        <v>26</v>
      </c>
      <c r="T16" s="6">
        <f t="shared" si="2"/>
        <v>656.5</v>
      </c>
      <c r="U16" s="2">
        <f t="shared" si="5"/>
        <v>2702.5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239</v>
      </c>
      <c r="C17" s="46">
        <f>'G-1'!C17+'G-2'!C17+'G-3'!C17+'G-4'!C17</f>
        <v>318</v>
      </c>
      <c r="D17" s="46">
        <f>'G-1'!D17+'G-2'!D17+'G-3'!D17+'G-4'!D17</f>
        <v>82</v>
      </c>
      <c r="E17" s="46">
        <f>'G-1'!E17+'G-2'!E17+'G-3'!E17+'G-4'!E17</f>
        <v>23</v>
      </c>
      <c r="F17" s="6">
        <f t="shared" si="0"/>
        <v>659</v>
      </c>
      <c r="G17" s="2">
        <f t="shared" si="3"/>
        <v>2898</v>
      </c>
      <c r="H17" s="19" t="s">
        <v>18</v>
      </c>
      <c r="I17" s="46">
        <f>'G-1'!I17+'G-2'!I17+'G-3'!I17+'G-4'!I17</f>
        <v>229</v>
      </c>
      <c r="J17" s="46">
        <f>'G-1'!J17+'G-2'!J17+'G-3'!J17+'G-4'!J17</f>
        <v>301</v>
      </c>
      <c r="K17" s="46">
        <f>'G-1'!K17+'G-2'!K17+'G-3'!K17+'G-4'!K17</f>
        <v>77</v>
      </c>
      <c r="L17" s="46">
        <f>'G-1'!L17+'G-2'!L17+'G-3'!L17+'G-4'!L17</f>
        <v>23</v>
      </c>
      <c r="M17" s="6">
        <f t="shared" si="1"/>
        <v>627</v>
      </c>
      <c r="N17" s="2">
        <f t="shared" si="4"/>
        <v>2690</v>
      </c>
      <c r="O17" s="19" t="s">
        <v>10</v>
      </c>
      <c r="P17" s="46">
        <f>'G-1'!P17+'G-2'!P17+'G-3'!P17+'G-4'!P17</f>
        <v>239</v>
      </c>
      <c r="Q17" s="46">
        <f>'G-1'!Q17+'G-2'!Q17+'G-3'!Q17+'G-4'!Q17</f>
        <v>318</v>
      </c>
      <c r="R17" s="46">
        <f>'G-1'!R17+'G-2'!R17+'G-3'!R17+'G-4'!R17</f>
        <v>75</v>
      </c>
      <c r="S17" s="46">
        <f>'G-1'!S17+'G-2'!S17+'G-3'!S17+'G-4'!S17</f>
        <v>29</v>
      </c>
      <c r="T17" s="6">
        <f t="shared" si="2"/>
        <v>660</v>
      </c>
      <c r="U17" s="2">
        <f t="shared" si="5"/>
        <v>2691.5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230</v>
      </c>
      <c r="C18" s="46">
        <f>'G-1'!C18+'G-2'!C18+'G-3'!C18+'G-4'!C18</f>
        <v>331</v>
      </c>
      <c r="D18" s="46">
        <f>'G-1'!D18+'G-2'!D18+'G-3'!D18+'G-4'!D18</f>
        <v>89</v>
      </c>
      <c r="E18" s="46">
        <f>'G-1'!E18+'G-2'!E18+'G-3'!E18+'G-4'!E18</f>
        <v>31</v>
      </c>
      <c r="F18" s="6">
        <f t="shared" si="0"/>
        <v>701.5</v>
      </c>
      <c r="G18" s="2">
        <f t="shared" si="3"/>
        <v>2818</v>
      </c>
      <c r="H18" s="19" t="s">
        <v>20</v>
      </c>
      <c r="I18" s="46">
        <f>'G-1'!I18+'G-2'!I18+'G-3'!I18+'G-4'!I18</f>
        <v>238</v>
      </c>
      <c r="J18" s="46">
        <f>'G-1'!J18+'G-2'!J18+'G-3'!J18+'G-4'!J18</f>
        <v>303</v>
      </c>
      <c r="K18" s="46">
        <f>'G-1'!K18+'G-2'!K18+'G-3'!K18+'G-4'!K18</f>
        <v>90</v>
      </c>
      <c r="L18" s="46">
        <f>'G-1'!L18+'G-2'!L18+'G-3'!L18+'G-4'!L18</f>
        <v>31</v>
      </c>
      <c r="M18" s="6">
        <f t="shared" si="1"/>
        <v>679.5</v>
      </c>
      <c r="N18" s="2">
        <f t="shared" si="4"/>
        <v>2658</v>
      </c>
      <c r="O18" s="19" t="s">
        <v>13</v>
      </c>
      <c r="P18" s="46">
        <f>'G-1'!P18+'G-2'!P18+'G-3'!P18+'G-4'!P18</f>
        <v>236</v>
      </c>
      <c r="Q18" s="46">
        <f>'G-1'!Q18+'G-2'!Q18+'G-3'!Q18+'G-4'!Q18</f>
        <v>298</v>
      </c>
      <c r="R18" s="46">
        <f>'G-1'!R18+'G-2'!R18+'G-3'!R18+'G-4'!R18</f>
        <v>68</v>
      </c>
      <c r="S18" s="46">
        <f>'G-1'!S18+'G-2'!S18+'G-3'!S18+'G-4'!S18</f>
        <v>24</v>
      </c>
      <c r="T18" s="6">
        <f t="shared" si="2"/>
        <v>612</v>
      </c>
      <c r="U18" s="2">
        <f t="shared" si="5"/>
        <v>2632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232</v>
      </c>
      <c r="C19" s="47">
        <f>'G-1'!C19+'G-2'!C19+'G-3'!C19+'G-4'!C19</f>
        <v>307</v>
      </c>
      <c r="D19" s="47">
        <f>'G-1'!D19+'G-2'!D19+'G-3'!D19+'G-4'!D19</f>
        <v>77</v>
      </c>
      <c r="E19" s="47">
        <f>'G-1'!E19+'G-2'!E19+'G-3'!E19+'G-4'!E19</f>
        <v>35</v>
      </c>
      <c r="F19" s="7">
        <f t="shared" si="0"/>
        <v>664.5</v>
      </c>
      <c r="G19" s="3">
        <f t="shared" si="3"/>
        <v>2777.5</v>
      </c>
      <c r="H19" s="20" t="s">
        <v>22</v>
      </c>
      <c r="I19" s="46">
        <f>'G-1'!I19+'G-2'!I19+'G-3'!I19+'G-4'!I19</f>
        <v>249</v>
      </c>
      <c r="J19" s="46">
        <f>'G-1'!J19+'G-2'!J19+'G-3'!J19+'G-4'!J19</f>
        <v>316</v>
      </c>
      <c r="K19" s="46">
        <f>'G-1'!K19+'G-2'!K19+'G-3'!K19+'G-4'!K19</f>
        <v>88</v>
      </c>
      <c r="L19" s="46">
        <f>'G-1'!L19+'G-2'!L19+'G-3'!L19+'G-4'!L19</f>
        <v>33</v>
      </c>
      <c r="M19" s="6">
        <f t="shared" si="1"/>
        <v>699</v>
      </c>
      <c r="N19" s="2">
        <f>M16+M17+M18+M19</f>
        <v>2687.5</v>
      </c>
      <c r="O19" s="19" t="s">
        <v>16</v>
      </c>
      <c r="P19" s="46">
        <f>'G-1'!P19+'G-2'!P19+'G-3'!P19+'G-4'!P19</f>
        <v>243</v>
      </c>
      <c r="Q19" s="46">
        <f>'G-1'!Q19+'G-2'!Q19+'G-3'!Q19+'G-4'!Q19</f>
        <v>293</v>
      </c>
      <c r="R19" s="46">
        <f>'G-1'!R19+'G-2'!R19+'G-3'!R19+'G-4'!R19</f>
        <v>63</v>
      </c>
      <c r="S19" s="46">
        <f>'G-1'!S19+'G-2'!S19+'G-3'!S19+'G-4'!S19</f>
        <v>23</v>
      </c>
      <c r="T19" s="6">
        <f t="shared" si="2"/>
        <v>598</v>
      </c>
      <c r="U19" s="2">
        <f t="shared" si="5"/>
        <v>2526.5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243</v>
      </c>
      <c r="C20" s="45">
        <f>'G-1'!C20+'G-2'!C20+'G-3'!C20+'G-4'!C20</f>
        <v>295</v>
      </c>
      <c r="D20" s="45">
        <f>'G-1'!D20+'G-2'!D20+'G-3'!D20+'G-4'!D20</f>
        <v>73</v>
      </c>
      <c r="E20" s="45">
        <f>'G-1'!E20+'G-2'!E20+'G-3'!E20+'G-4'!E20</f>
        <v>31</v>
      </c>
      <c r="F20" s="8">
        <f t="shared" si="0"/>
        <v>640</v>
      </c>
      <c r="G20" s="35"/>
      <c r="H20" s="19" t="s">
        <v>24</v>
      </c>
      <c r="I20" s="46">
        <f>'G-1'!I20+'G-2'!I20+'G-3'!I20+'G-4'!I20</f>
        <v>261</v>
      </c>
      <c r="J20" s="46">
        <f>'G-1'!J20+'G-2'!J20+'G-3'!J20+'G-4'!J20</f>
        <v>313</v>
      </c>
      <c r="K20" s="46">
        <f>'G-1'!K20+'G-2'!K20+'G-3'!K20+'G-4'!K20</f>
        <v>79</v>
      </c>
      <c r="L20" s="46">
        <f>'G-1'!L20+'G-2'!L20+'G-3'!L20+'G-4'!L20</f>
        <v>33</v>
      </c>
      <c r="M20" s="8">
        <f t="shared" si="1"/>
        <v>684</v>
      </c>
      <c r="N20" s="2">
        <f>M17+M18+M19+M20</f>
        <v>2689.5</v>
      </c>
      <c r="O20" s="19" t="s">
        <v>45</v>
      </c>
      <c r="P20" s="46">
        <f>'G-1'!P20+'G-2'!P20+'G-3'!P20+'G-4'!P20</f>
        <v>224</v>
      </c>
      <c r="Q20" s="46">
        <f>'G-1'!Q20+'G-2'!Q20+'G-3'!Q20+'G-4'!Q20</f>
        <v>286</v>
      </c>
      <c r="R20" s="46">
        <f>'G-1'!R20+'G-2'!R20+'G-3'!R20+'G-4'!R20</f>
        <v>52</v>
      </c>
      <c r="S20" s="46">
        <f>'G-1'!S20+'G-2'!S20+'G-3'!S20+'G-4'!S20</f>
        <v>23</v>
      </c>
      <c r="T20" s="8">
        <f t="shared" si="2"/>
        <v>559.5</v>
      </c>
      <c r="U20" s="2">
        <f t="shared" si="5"/>
        <v>2429.5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242</v>
      </c>
      <c r="C21" s="46">
        <f>'G-1'!C21+'G-2'!C21+'G-3'!C21+'G-4'!C21</f>
        <v>266</v>
      </c>
      <c r="D21" s="46">
        <f>'G-1'!D21+'G-2'!D21+'G-3'!D21+'G-4'!D21</f>
        <v>72</v>
      </c>
      <c r="E21" s="46">
        <f>'G-1'!E21+'G-2'!E21+'G-3'!E21+'G-4'!E21</f>
        <v>23</v>
      </c>
      <c r="F21" s="6">
        <f t="shared" si="0"/>
        <v>588.5</v>
      </c>
      <c r="G21" s="36"/>
      <c r="H21" s="20" t="s">
        <v>25</v>
      </c>
      <c r="I21" s="46">
        <f>'G-1'!I21+'G-2'!I21+'G-3'!I21+'G-4'!I21</f>
        <v>268</v>
      </c>
      <c r="J21" s="46">
        <f>'G-1'!J21+'G-2'!J21+'G-3'!J21+'G-4'!J21</f>
        <v>322</v>
      </c>
      <c r="K21" s="46">
        <f>'G-1'!K21+'G-2'!K21+'G-3'!K21+'G-4'!K21</f>
        <v>97</v>
      </c>
      <c r="L21" s="46">
        <f>'G-1'!L21+'G-2'!L21+'G-3'!L21+'G-4'!L21</f>
        <v>33</v>
      </c>
      <c r="M21" s="6">
        <f t="shared" si="1"/>
        <v>732.5</v>
      </c>
      <c r="N21" s="2">
        <f>M18+M19+M20+M21</f>
        <v>2795</v>
      </c>
      <c r="O21" s="21" t="s">
        <v>46</v>
      </c>
      <c r="P21" s="47">
        <f>'G-1'!P21+'G-2'!P21+'G-3'!P21+'G-4'!P21</f>
        <v>225</v>
      </c>
      <c r="Q21" s="47">
        <f>'G-1'!Q21+'G-2'!Q21+'G-3'!Q21+'G-4'!Q21</f>
        <v>278</v>
      </c>
      <c r="R21" s="47">
        <f>'G-1'!R21+'G-2'!R21+'G-3'!R21+'G-4'!R21</f>
        <v>49</v>
      </c>
      <c r="S21" s="47">
        <f>'G-1'!S21+'G-2'!S21+'G-3'!S21+'G-4'!S21</f>
        <v>22</v>
      </c>
      <c r="T21" s="7">
        <f t="shared" si="2"/>
        <v>543.5</v>
      </c>
      <c r="U21" s="3">
        <f t="shared" si="5"/>
        <v>2313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232</v>
      </c>
      <c r="C22" s="46">
        <f>'G-1'!C22+'G-2'!C22+'G-3'!C22+'G-4'!C22</f>
        <v>297</v>
      </c>
      <c r="D22" s="46">
        <f>'G-1'!D22+'G-2'!D22+'G-3'!D22+'G-4'!D22</f>
        <v>93</v>
      </c>
      <c r="E22" s="46">
        <f>'G-1'!E22+'G-2'!E22+'G-3'!E22+'G-4'!E22</f>
        <v>25</v>
      </c>
      <c r="F22" s="6">
        <f t="shared" si="0"/>
        <v>661.5</v>
      </c>
      <c r="G22" s="2"/>
      <c r="H22" s="21" t="s">
        <v>26</v>
      </c>
      <c r="I22" s="46">
        <f>'G-1'!I22+'G-2'!I22+'G-3'!I22+'G-4'!I22</f>
        <v>267</v>
      </c>
      <c r="J22" s="46">
        <f>'G-1'!J22+'G-2'!J22+'G-3'!J22+'G-4'!J22</f>
        <v>329</v>
      </c>
      <c r="K22" s="46">
        <f>'G-1'!K22+'G-2'!K22+'G-3'!K22+'G-4'!K22</f>
        <v>81</v>
      </c>
      <c r="L22" s="46">
        <f>'G-1'!L22+'G-2'!L22+'G-3'!L22+'G-4'!L22</f>
        <v>37</v>
      </c>
      <c r="M22" s="6">
        <f t="shared" si="1"/>
        <v>717</v>
      </c>
      <c r="N22" s="3">
        <f>M19+M20+M21+M22</f>
        <v>2832.5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3095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2859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2714.5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P46" sqref="P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17- CR 17B</v>
      </c>
      <c r="D5" s="233"/>
      <c r="E5" s="233"/>
      <c r="F5" s="111"/>
      <c r="G5" s="112"/>
      <c r="H5" s="103" t="s">
        <v>53</v>
      </c>
      <c r="I5" s="234" t="str">
        <f>'G-1'!L5</f>
        <v>1717B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42773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36</v>
      </c>
      <c r="F10" s="75">
        <v>16</v>
      </c>
      <c r="G10" s="75">
        <v>0</v>
      </c>
      <c r="H10" s="75">
        <v>0</v>
      </c>
      <c r="I10" s="75">
        <f>E10*0.5+F10+G10*2+H10*2.5</f>
        <v>34</v>
      </c>
      <c r="J10" s="124">
        <f>IF(I10=0,"0,00",I10/SUM(I10:I12)*100)</f>
        <v>4.7585724282715187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172</v>
      </c>
      <c r="F11" s="126">
        <v>314</v>
      </c>
      <c r="G11" s="126">
        <v>95</v>
      </c>
      <c r="H11" s="126">
        <v>33</v>
      </c>
      <c r="I11" s="126">
        <f t="shared" ref="I11:I45" si="0">E11*0.5+F11+G11*2+H11*2.5</f>
        <v>672.5</v>
      </c>
      <c r="J11" s="127">
        <f>IF(I11=0,"0,00",I11/SUM(I10:I12)*100)</f>
        <v>94.121763470958712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14</v>
      </c>
      <c r="F12" s="74">
        <v>1</v>
      </c>
      <c r="G12" s="74">
        <v>0</v>
      </c>
      <c r="H12" s="74">
        <v>0</v>
      </c>
      <c r="I12" s="130">
        <f t="shared" si="0"/>
        <v>8</v>
      </c>
      <c r="J12" s="131">
        <f>IF(I12=0,"0,00",I12/SUM(I10:I12)*100)</f>
        <v>1.119664100769769</v>
      </c>
    </row>
    <row r="13" spans="1:10" x14ac:dyDescent="0.2">
      <c r="A13" s="214"/>
      <c r="B13" s="217"/>
      <c r="C13" s="132"/>
      <c r="D13" s="123" t="s">
        <v>126</v>
      </c>
      <c r="E13" s="75">
        <v>28</v>
      </c>
      <c r="F13" s="75">
        <v>11</v>
      </c>
      <c r="G13" s="75">
        <v>0</v>
      </c>
      <c r="H13" s="75">
        <v>1</v>
      </c>
      <c r="I13" s="75">
        <f t="shared" si="0"/>
        <v>27.5</v>
      </c>
      <c r="J13" s="124">
        <f>IF(I13=0,"0,00",I13/SUM(I13:I15)*100)</f>
        <v>4.0953090096798217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189</v>
      </c>
      <c r="F14" s="126">
        <v>296</v>
      </c>
      <c r="G14" s="126">
        <v>80</v>
      </c>
      <c r="H14" s="126">
        <v>34</v>
      </c>
      <c r="I14" s="126">
        <f t="shared" si="0"/>
        <v>635.5</v>
      </c>
      <c r="J14" s="127">
        <f>IF(I14=0,"0,00",I14/SUM(I13:I15)*100)</f>
        <v>94.63886820551005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7</v>
      </c>
      <c r="F15" s="74">
        <v>5</v>
      </c>
      <c r="G15" s="74">
        <v>0</v>
      </c>
      <c r="H15" s="74">
        <v>0</v>
      </c>
      <c r="I15" s="130">
        <f t="shared" si="0"/>
        <v>8.5</v>
      </c>
      <c r="J15" s="131">
        <f>IF(I15=0,"0,00",I15/SUM(I13:I15)*100)</f>
        <v>1.2658227848101267</v>
      </c>
    </row>
    <row r="16" spans="1:10" x14ac:dyDescent="0.2">
      <c r="A16" s="214"/>
      <c r="B16" s="217"/>
      <c r="C16" s="132"/>
      <c r="D16" s="123" t="s">
        <v>126</v>
      </c>
      <c r="E16" s="75">
        <v>20</v>
      </c>
      <c r="F16" s="75">
        <v>10</v>
      </c>
      <c r="G16" s="75">
        <v>0</v>
      </c>
      <c r="H16" s="75">
        <v>0</v>
      </c>
      <c r="I16" s="75">
        <f t="shared" si="0"/>
        <v>20</v>
      </c>
      <c r="J16" s="124">
        <f>IF(I16=0,"0,00",I16/SUM(I16:I18)*100)</f>
        <v>2.6542800265428004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241</v>
      </c>
      <c r="F17" s="126">
        <v>354</v>
      </c>
      <c r="G17" s="126">
        <v>95</v>
      </c>
      <c r="H17" s="126">
        <v>25</v>
      </c>
      <c r="I17" s="126">
        <f t="shared" si="0"/>
        <v>727</v>
      </c>
      <c r="J17" s="127">
        <f>IF(I17=0,"0,00",I17/SUM(I16:I18)*100)</f>
        <v>96.483078964830796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5</v>
      </c>
      <c r="F18" s="74">
        <v>4</v>
      </c>
      <c r="G18" s="74">
        <v>0</v>
      </c>
      <c r="H18" s="74">
        <v>0</v>
      </c>
      <c r="I18" s="130">
        <f t="shared" si="0"/>
        <v>6.5</v>
      </c>
      <c r="J18" s="131">
        <f>IF(I18=0,"0,00",I18/SUM(I16:I18)*100)</f>
        <v>0.86264100862641013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11</v>
      </c>
      <c r="F19" s="75">
        <v>9</v>
      </c>
      <c r="G19" s="75">
        <v>0</v>
      </c>
      <c r="H19" s="75">
        <v>1</v>
      </c>
      <c r="I19" s="75">
        <f t="shared" si="0"/>
        <v>17</v>
      </c>
      <c r="J19" s="124">
        <f>IF(I19=0,"0,00",I19/SUM(I19:I21)*100)</f>
        <v>3.2350142721217887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162</v>
      </c>
      <c r="F20" s="126">
        <v>206</v>
      </c>
      <c r="G20" s="126">
        <v>71</v>
      </c>
      <c r="H20" s="126">
        <v>26</v>
      </c>
      <c r="I20" s="126">
        <f t="shared" si="0"/>
        <v>494</v>
      </c>
      <c r="J20" s="127">
        <f>IF(I20=0,"0,00",I20/SUM(I19:I21)*100)</f>
        <v>94.005708848715514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9</v>
      </c>
      <c r="F21" s="74">
        <v>5</v>
      </c>
      <c r="G21" s="74">
        <v>0</v>
      </c>
      <c r="H21" s="74">
        <v>2</v>
      </c>
      <c r="I21" s="130">
        <f t="shared" si="0"/>
        <v>14.5</v>
      </c>
      <c r="J21" s="131">
        <f>IF(I21=0,"0,00",I21/SUM(I19:I21)*100)</f>
        <v>2.759276879162702</v>
      </c>
    </row>
    <row r="22" spans="1:10" x14ac:dyDescent="0.2">
      <c r="A22" s="214"/>
      <c r="B22" s="217"/>
      <c r="C22" s="132"/>
      <c r="D22" s="123" t="s">
        <v>126</v>
      </c>
      <c r="E22" s="75">
        <v>9</v>
      </c>
      <c r="F22" s="75">
        <v>5</v>
      </c>
      <c r="G22" s="75">
        <v>0</v>
      </c>
      <c r="H22" s="75">
        <v>0</v>
      </c>
      <c r="I22" s="75">
        <f t="shared" si="0"/>
        <v>9.5</v>
      </c>
      <c r="J22" s="124">
        <f>IF(I22=0,"0,00",I22/SUM(I22:I24)*100)</f>
        <v>1.371841155234657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194</v>
      </c>
      <c r="F23" s="126">
        <v>301</v>
      </c>
      <c r="G23" s="126">
        <v>95</v>
      </c>
      <c r="H23" s="126">
        <v>35</v>
      </c>
      <c r="I23" s="126">
        <f t="shared" si="0"/>
        <v>675.5</v>
      </c>
      <c r="J23" s="127">
        <f>IF(I23=0,"0,00",I23/SUM(I22:I24)*100)</f>
        <v>97.545126353790607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5</v>
      </c>
      <c r="F24" s="74">
        <v>5</v>
      </c>
      <c r="G24" s="74">
        <v>0</v>
      </c>
      <c r="H24" s="74">
        <v>0</v>
      </c>
      <c r="I24" s="130">
        <f t="shared" si="0"/>
        <v>7.5</v>
      </c>
      <c r="J24" s="131">
        <f>IF(I24=0,"0,00",I24/SUM(I22:I24)*100)</f>
        <v>1.0830324909747291</v>
      </c>
    </row>
    <row r="25" spans="1:10" x14ac:dyDescent="0.2">
      <c r="A25" s="214"/>
      <c r="B25" s="217"/>
      <c r="C25" s="132"/>
      <c r="D25" s="123" t="s">
        <v>126</v>
      </c>
      <c r="E25" s="75">
        <v>15</v>
      </c>
      <c r="F25" s="75">
        <v>7</v>
      </c>
      <c r="G25" s="75">
        <v>0</v>
      </c>
      <c r="H25" s="75">
        <v>0</v>
      </c>
      <c r="I25" s="75">
        <f t="shared" si="0"/>
        <v>14.5</v>
      </c>
      <c r="J25" s="124">
        <f>IF(I25=0,"0,00",I25/SUM(I25:I27)*100)</f>
        <v>2.5939177101967799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163</v>
      </c>
      <c r="F26" s="126">
        <v>240</v>
      </c>
      <c r="G26" s="126">
        <v>79</v>
      </c>
      <c r="H26" s="126">
        <v>17</v>
      </c>
      <c r="I26" s="126">
        <f t="shared" si="0"/>
        <v>522</v>
      </c>
      <c r="J26" s="127">
        <f>IF(I26=0,"0,00",I26/SUM(I25:I27)*100)</f>
        <v>93.381037567084078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10</v>
      </c>
      <c r="F27" s="74">
        <v>15</v>
      </c>
      <c r="G27" s="74">
        <v>0</v>
      </c>
      <c r="H27" s="74">
        <v>1</v>
      </c>
      <c r="I27" s="130">
        <f t="shared" si="0"/>
        <v>22.5</v>
      </c>
      <c r="J27" s="131">
        <f>IF(I27=0,"0,00",I27/SUM(I25:I27)*100)</f>
        <v>4.0250447227191417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10</v>
      </c>
      <c r="F28" s="75">
        <v>6</v>
      </c>
      <c r="G28" s="75">
        <v>0</v>
      </c>
      <c r="H28" s="75">
        <v>0</v>
      </c>
      <c r="I28" s="75">
        <f t="shared" si="0"/>
        <v>11</v>
      </c>
      <c r="J28" s="124">
        <f>IF(I28=0,"0,00",I28/SUM(I28:I30)*100)</f>
        <v>30.555555555555557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15</v>
      </c>
      <c r="F29" s="126">
        <v>0</v>
      </c>
      <c r="G29" s="126">
        <v>0</v>
      </c>
      <c r="H29" s="126">
        <v>2</v>
      </c>
      <c r="I29" s="126">
        <f t="shared" si="0"/>
        <v>12.5</v>
      </c>
      <c r="J29" s="127">
        <f>IF(I29=0,"0,00",I29/SUM(I28:I30)*100)</f>
        <v>34.722222222222221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2</v>
      </c>
      <c r="F30" s="74">
        <v>9</v>
      </c>
      <c r="G30" s="74">
        <v>0</v>
      </c>
      <c r="H30" s="74">
        <v>1</v>
      </c>
      <c r="I30" s="130">
        <f t="shared" si="0"/>
        <v>12.5</v>
      </c>
      <c r="J30" s="131">
        <f>IF(I30=0,"0,00",I30/SUM(I28:I30)*100)</f>
        <v>34.722222222222221</v>
      </c>
    </row>
    <row r="31" spans="1:10" x14ac:dyDescent="0.2">
      <c r="A31" s="214"/>
      <c r="B31" s="217"/>
      <c r="C31" s="132"/>
      <c r="D31" s="123" t="s">
        <v>126</v>
      </c>
      <c r="E31" s="75">
        <v>9</v>
      </c>
      <c r="F31" s="75">
        <v>4</v>
      </c>
      <c r="G31" s="75">
        <v>0</v>
      </c>
      <c r="H31" s="75">
        <v>0</v>
      </c>
      <c r="I31" s="75">
        <f t="shared" si="0"/>
        <v>8.5</v>
      </c>
      <c r="J31" s="124">
        <f>IF(I31=0,"0,00",I31/SUM(I31:I33)*100)</f>
        <v>37.777777777777779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10</v>
      </c>
      <c r="F32" s="126">
        <v>3</v>
      </c>
      <c r="G32" s="126">
        <v>0</v>
      </c>
      <c r="H32" s="126">
        <v>0</v>
      </c>
      <c r="I32" s="126">
        <f t="shared" si="0"/>
        <v>8</v>
      </c>
      <c r="J32" s="127">
        <f>IF(I32=0,"0,00",I32/SUM(I31:I33)*100)</f>
        <v>35.555555555555557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4</v>
      </c>
      <c r="F33" s="74">
        <v>2</v>
      </c>
      <c r="G33" s="74">
        <v>1</v>
      </c>
      <c r="H33" s="74">
        <v>0</v>
      </c>
      <c r="I33" s="130">
        <f t="shared" si="0"/>
        <v>6</v>
      </c>
      <c r="J33" s="131">
        <f>IF(I33=0,"0,00",I33/SUM(I31:I33)*100)</f>
        <v>26.666666666666668</v>
      </c>
    </row>
    <row r="34" spans="1:10" x14ac:dyDescent="0.2">
      <c r="A34" s="214"/>
      <c r="B34" s="217"/>
      <c r="C34" s="132"/>
      <c r="D34" s="123" t="s">
        <v>126</v>
      </c>
      <c r="E34" s="75">
        <v>10</v>
      </c>
      <c r="F34" s="75">
        <v>4</v>
      </c>
      <c r="G34" s="75">
        <v>0</v>
      </c>
      <c r="H34" s="75">
        <v>0</v>
      </c>
      <c r="I34" s="75">
        <f t="shared" si="0"/>
        <v>9</v>
      </c>
      <c r="J34" s="124">
        <f>IF(I34=0,"0,00",I34/SUM(I34:I36)*100)</f>
        <v>47.368421052631575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2</v>
      </c>
      <c r="F35" s="126">
        <v>4</v>
      </c>
      <c r="G35" s="126">
        <v>0</v>
      </c>
      <c r="H35" s="126">
        <v>0</v>
      </c>
      <c r="I35" s="126">
        <f t="shared" si="0"/>
        <v>5</v>
      </c>
      <c r="J35" s="127">
        <f>IF(I35=0,"0,00",I35/SUM(I34:I36)*100)</f>
        <v>26.315789473684209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6</v>
      </c>
      <c r="F36" s="74">
        <v>2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26.315789473684209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14</v>
      </c>
      <c r="F37" s="75">
        <v>2</v>
      </c>
      <c r="G37" s="75">
        <v>0</v>
      </c>
      <c r="H37" s="75">
        <v>0</v>
      </c>
      <c r="I37" s="75">
        <f t="shared" si="0"/>
        <v>9</v>
      </c>
      <c r="J37" s="124">
        <f>IF(I37=0,"0,00",I37/SUM(I37:I39)*100)</f>
        <v>29.032258064516132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7</v>
      </c>
      <c r="F38" s="126">
        <v>0</v>
      </c>
      <c r="G38" s="126">
        <v>0</v>
      </c>
      <c r="H38" s="126">
        <v>0</v>
      </c>
      <c r="I38" s="126">
        <f t="shared" si="0"/>
        <v>3.5</v>
      </c>
      <c r="J38" s="127">
        <f>IF(I38=0,"0,00",I38/SUM(I37:I39)*100)</f>
        <v>11.29032258064516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25</v>
      </c>
      <c r="F39" s="74">
        <v>6</v>
      </c>
      <c r="G39" s="74">
        <v>0</v>
      </c>
      <c r="H39" s="74">
        <v>0</v>
      </c>
      <c r="I39" s="130">
        <f t="shared" si="0"/>
        <v>18.5</v>
      </c>
      <c r="J39" s="131">
        <f>IF(I39=0,"0,00",I39/SUM(I37:I39)*100)</f>
        <v>59.677419354838712</v>
      </c>
    </row>
    <row r="40" spans="1:10" x14ac:dyDescent="0.2">
      <c r="A40" s="214"/>
      <c r="B40" s="217"/>
      <c r="C40" s="132"/>
      <c r="D40" s="123" t="s">
        <v>126</v>
      </c>
      <c r="E40" s="75">
        <v>20</v>
      </c>
      <c r="F40" s="75">
        <v>9</v>
      </c>
      <c r="G40" s="75">
        <v>0</v>
      </c>
      <c r="H40" s="75">
        <v>0</v>
      </c>
      <c r="I40" s="75">
        <f t="shared" si="0"/>
        <v>19</v>
      </c>
      <c r="J40" s="124">
        <f>IF(I40=0,"0,00",I40/SUM(I40:I42)*100)</f>
        <v>43.18181818181818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12</v>
      </c>
      <c r="F41" s="126">
        <v>3</v>
      </c>
      <c r="G41" s="126">
        <v>0</v>
      </c>
      <c r="H41" s="126">
        <v>0</v>
      </c>
      <c r="I41" s="126">
        <f t="shared" si="0"/>
        <v>9</v>
      </c>
      <c r="J41" s="127">
        <f>IF(I41=0,"0,00",I41/SUM(I40:I42)*100)</f>
        <v>20.454545454545457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18</v>
      </c>
      <c r="F42" s="74">
        <v>7</v>
      </c>
      <c r="G42" s="74">
        <v>0</v>
      </c>
      <c r="H42" s="74">
        <v>0</v>
      </c>
      <c r="I42" s="130">
        <f t="shared" si="0"/>
        <v>16</v>
      </c>
      <c r="J42" s="131">
        <f>IF(I42=0,"0,00",I42/SUM(I40:I42)*100)</f>
        <v>36.363636363636367</v>
      </c>
    </row>
    <row r="43" spans="1:10" x14ac:dyDescent="0.2">
      <c r="A43" s="214"/>
      <c r="B43" s="217"/>
      <c r="C43" s="132"/>
      <c r="D43" s="123" t="s">
        <v>126</v>
      </c>
      <c r="E43" s="75">
        <v>19</v>
      </c>
      <c r="F43" s="75">
        <v>3</v>
      </c>
      <c r="G43" s="75">
        <v>0</v>
      </c>
      <c r="H43" s="75">
        <v>0</v>
      </c>
      <c r="I43" s="75">
        <f t="shared" si="0"/>
        <v>12.5</v>
      </c>
      <c r="J43" s="124">
        <f>IF(I43=0,"0,00",I43/SUM(I43:I45)*100)</f>
        <v>48.07692307692308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5</v>
      </c>
      <c r="F44" s="126">
        <v>0</v>
      </c>
      <c r="G44" s="126">
        <v>0</v>
      </c>
      <c r="H44" s="126">
        <v>0</v>
      </c>
      <c r="I44" s="126">
        <f t="shared" si="0"/>
        <v>2.5</v>
      </c>
      <c r="J44" s="127">
        <f>IF(I44=0,"0,00",I44/SUM(I43:I45)*100)</f>
        <v>9.6153846153846168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16</v>
      </c>
      <c r="F45" s="74">
        <v>3</v>
      </c>
      <c r="G45" s="74">
        <v>0</v>
      </c>
      <c r="H45" s="74">
        <v>0</v>
      </c>
      <c r="I45" s="135">
        <f t="shared" si="0"/>
        <v>11</v>
      </c>
      <c r="J45" s="131">
        <f>IF(I45=0,"0,00",I45/SUM(I43:I45)*100)</f>
        <v>42.307692307692307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N17" sqref="N17"/>
    </sheetView>
  </sheetViews>
  <sheetFormatPr baseColWidth="10" defaultRowHeight="12.75" x14ac:dyDescent="0.2"/>
  <cols>
    <col min="2" max="6" width="5.140625" customWidth="1"/>
    <col min="7" max="7" width="5.5703125" customWidth="1"/>
    <col min="8" max="8" width="4.7109375" customWidth="1"/>
    <col min="9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17- CR 17B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1717B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42773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1307</v>
      </c>
      <c r="AV12" s="97">
        <f t="shared" si="0"/>
        <v>1364.5</v>
      </c>
      <c r="AW12" s="97">
        <f t="shared" si="0"/>
        <v>1379.5</v>
      </c>
      <c r="AX12" s="97">
        <f t="shared" si="0"/>
        <v>1456</v>
      </c>
      <c r="AY12" s="97">
        <f t="shared" si="0"/>
        <v>1462.5</v>
      </c>
      <c r="AZ12" s="97">
        <f t="shared" si="0"/>
        <v>1435.5</v>
      </c>
      <c r="BA12" s="97">
        <f t="shared" si="0"/>
        <v>1453.5</v>
      </c>
      <c r="BB12" s="97"/>
      <c r="BC12" s="97"/>
      <c r="BD12" s="97"/>
      <c r="BE12" s="97">
        <f t="shared" ref="BE12:BQ12" si="1">P14</f>
        <v>1304</v>
      </c>
      <c r="BF12" s="97">
        <f t="shared" si="1"/>
        <v>1353.5</v>
      </c>
      <c r="BG12" s="97">
        <f t="shared" si="1"/>
        <v>1423</v>
      </c>
      <c r="BH12" s="97">
        <f t="shared" si="1"/>
        <v>1476.5</v>
      </c>
      <c r="BI12" s="97">
        <f t="shared" si="1"/>
        <v>1534</v>
      </c>
      <c r="BJ12" s="97">
        <f t="shared" si="1"/>
        <v>1537</v>
      </c>
      <c r="BK12" s="97">
        <f t="shared" si="1"/>
        <v>1550.5</v>
      </c>
      <c r="BL12" s="97">
        <f t="shared" si="1"/>
        <v>1425.5</v>
      </c>
      <c r="BM12" s="97">
        <f t="shared" si="1"/>
        <v>1315</v>
      </c>
      <c r="BN12" s="97">
        <f t="shared" si="1"/>
        <v>1258.5</v>
      </c>
      <c r="BO12" s="97">
        <f t="shared" si="1"/>
        <v>1244</v>
      </c>
      <c r="BP12" s="97">
        <f t="shared" si="1"/>
        <v>1314</v>
      </c>
      <c r="BQ12" s="97">
        <f t="shared" si="1"/>
        <v>1350.5</v>
      </c>
      <c r="BR12" s="97"/>
      <c r="BS12" s="97"/>
      <c r="BT12" s="97"/>
      <c r="BU12" s="97">
        <f t="shared" ref="BU12:CC12" si="2">AG14</f>
        <v>1205.5</v>
      </c>
      <c r="BV12" s="97">
        <f t="shared" si="2"/>
        <v>1254.5</v>
      </c>
      <c r="BW12" s="97">
        <f t="shared" si="2"/>
        <v>1380</v>
      </c>
      <c r="BX12" s="97">
        <f t="shared" si="2"/>
        <v>1447.5</v>
      </c>
      <c r="BY12" s="97">
        <f t="shared" si="2"/>
        <v>1481.5</v>
      </c>
      <c r="BZ12" s="97">
        <f t="shared" si="2"/>
        <v>1464</v>
      </c>
      <c r="CA12" s="97">
        <f t="shared" si="2"/>
        <v>1396</v>
      </c>
      <c r="CB12" s="97">
        <f t="shared" si="2"/>
        <v>1352</v>
      </c>
      <c r="CC12" s="97">
        <f t="shared" si="2"/>
        <v>1296</v>
      </c>
    </row>
    <row r="13" spans="1:81" ht="16.5" customHeight="1" x14ac:dyDescent="0.2">
      <c r="A13" s="100" t="s">
        <v>105</v>
      </c>
      <c r="B13" s="149">
        <f>'G-1'!F10</f>
        <v>317</v>
      </c>
      <c r="C13" s="149">
        <f>'G-1'!F11</f>
        <v>316</v>
      </c>
      <c r="D13" s="149">
        <f>'G-1'!F12</f>
        <v>345.5</v>
      </c>
      <c r="E13" s="149">
        <f>'G-1'!F13</f>
        <v>328.5</v>
      </c>
      <c r="F13" s="149">
        <f>'G-1'!F14</f>
        <v>374.5</v>
      </c>
      <c r="G13" s="149">
        <f>'G-1'!F15</f>
        <v>331</v>
      </c>
      <c r="H13" s="149">
        <f>'G-1'!F16</f>
        <v>422</v>
      </c>
      <c r="I13" s="149">
        <f>'G-1'!F17</f>
        <v>335</v>
      </c>
      <c r="J13" s="149">
        <f>'G-1'!F18</f>
        <v>347.5</v>
      </c>
      <c r="K13" s="149">
        <f>'G-1'!F19</f>
        <v>349</v>
      </c>
      <c r="L13" s="150"/>
      <c r="M13" s="149">
        <f>'G-1'!F20</f>
        <v>325.5</v>
      </c>
      <c r="N13" s="149">
        <f>'G-1'!F21</f>
        <v>274</v>
      </c>
      <c r="O13" s="149">
        <f>'G-1'!F22</f>
        <v>355</v>
      </c>
      <c r="P13" s="149">
        <f>'G-1'!M10</f>
        <v>349.5</v>
      </c>
      <c r="Q13" s="149">
        <f>'G-1'!M11</f>
        <v>375</v>
      </c>
      <c r="R13" s="149">
        <f>'G-1'!M12</f>
        <v>343.5</v>
      </c>
      <c r="S13" s="149">
        <f>'G-1'!M13</f>
        <v>408.5</v>
      </c>
      <c r="T13" s="149">
        <f>'G-1'!M14</f>
        <v>407</v>
      </c>
      <c r="U13" s="149">
        <f>'G-1'!M15</f>
        <v>378</v>
      </c>
      <c r="V13" s="149">
        <f>'G-1'!M16</f>
        <v>357</v>
      </c>
      <c r="W13" s="149">
        <f>'G-1'!M17</f>
        <v>283.5</v>
      </c>
      <c r="X13" s="149">
        <f>'G-1'!M18</f>
        <v>296.5</v>
      </c>
      <c r="Y13" s="149">
        <f>'G-1'!M19</f>
        <v>321.5</v>
      </c>
      <c r="Z13" s="149">
        <f>'G-1'!M20</f>
        <v>342.5</v>
      </c>
      <c r="AA13" s="149">
        <f>'G-1'!M21</f>
        <v>353.5</v>
      </c>
      <c r="AB13" s="149">
        <f>'G-1'!M22</f>
        <v>333</v>
      </c>
      <c r="AC13" s="150"/>
      <c r="AD13" s="149">
        <f>'G-1'!T10</f>
        <v>305.5</v>
      </c>
      <c r="AE13" s="149">
        <f>'G-1'!T11</f>
        <v>273.5</v>
      </c>
      <c r="AF13" s="149">
        <f>'G-1'!T12</f>
        <v>297</v>
      </c>
      <c r="AG13" s="149">
        <f>'G-1'!T13</f>
        <v>329.5</v>
      </c>
      <c r="AH13" s="149">
        <f>'G-1'!T14</f>
        <v>354.5</v>
      </c>
      <c r="AI13" s="149">
        <f>'G-1'!T15</f>
        <v>399</v>
      </c>
      <c r="AJ13" s="149">
        <f>'G-1'!T16</f>
        <v>364.5</v>
      </c>
      <c r="AK13" s="149">
        <f>'G-1'!T17</f>
        <v>363.5</v>
      </c>
      <c r="AL13" s="149">
        <f>'G-1'!T18</f>
        <v>337</v>
      </c>
      <c r="AM13" s="149">
        <f>'G-1'!T19</f>
        <v>331</v>
      </c>
      <c r="AN13" s="149">
        <f>'G-1'!T20</f>
        <v>320.5</v>
      </c>
      <c r="AO13" s="149">
        <f>'G-1'!T21</f>
        <v>307.5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1307</v>
      </c>
      <c r="F14" s="149">
        <f t="shared" ref="F14:K14" si="3">C13+D13+E13+F13</f>
        <v>1364.5</v>
      </c>
      <c r="G14" s="149">
        <f t="shared" si="3"/>
        <v>1379.5</v>
      </c>
      <c r="H14" s="149">
        <f t="shared" si="3"/>
        <v>1456</v>
      </c>
      <c r="I14" s="149">
        <f t="shared" si="3"/>
        <v>1462.5</v>
      </c>
      <c r="J14" s="149">
        <f t="shared" si="3"/>
        <v>1435.5</v>
      </c>
      <c r="K14" s="149">
        <f t="shared" si="3"/>
        <v>1453.5</v>
      </c>
      <c r="L14" s="150"/>
      <c r="M14" s="149"/>
      <c r="N14" s="149"/>
      <c r="O14" s="149"/>
      <c r="P14" s="149">
        <f>M13+N13+O13+P13</f>
        <v>1304</v>
      </c>
      <c r="Q14" s="149">
        <f t="shared" ref="Q14:AB14" si="4">N13+O13+P13+Q13</f>
        <v>1353.5</v>
      </c>
      <c r="R14" s="149">
        <f t="shared" si="4"/>
        <v>1423</v>
      </c>
      <c r="S14" s="149">
        <f t="shared" si="4"/>
        <v>1476.5</v>
      </c>
      <c r="T14" s="149">
        <f t="shared" si="4"/>
        <v>1534</v>
      </c>
      <c r="U14" s="149">
        <f t="shared" si="4"/>
        <v>1537</v>
      </c>
      <c r="V14" s="149">
        <f t="shared" si="4"/>
        <v>1550.5</v>
      </c>
      <c r="W14" s="149">
        <f t="shared" si="4"/>
        <v>1425.5</v>
      </c>
      <c r="X14" s="149">
        <f t="shared" si="4"/>
        <v>1315</v>
      </c>
      <c r="Y14" s="149">
        <f t="shared" si="4"/>
        <v>1258.5</v>
      </c>
      <c r="Z14" s="149">
        <f t="shared" si="4"/>
        <v>1244</v>
      </c>
      <c r="AA14" s="149">
        <f t="shared" si="4"/>
        <v>1314</v>
      </c>
      <c r="AB14" s="149">
        <f t="shared" si="4"/>
        <v>1350.5</v>
      </c>
      <c r="AC14" s="150"/>
      <c r="AD14" s="149"/>
      <c r="AE14" s="149"/>
      <c r="AF14" s="149"/>
      <c r="AG14" s="149">
        <f>AD13+AE13+AF13+AG13</f>
        <v>1205.5</v>
      </c>
      <c r="AH14" s="149">
        <f t="shared" ref="AH14:AO14" si="5">AE13+AF13+AG13+AH13</f>
        <v>1254.5</v>
      </c>
      <c r="AI14" s="149">
        <f t="shared" si="5"/>
        <v>1380</v>
      </c>
      <c r="AJ14" s="149">
        <f t="shared" si="5"/>
        <v>1447.5</v>
      </c>
      <c r="AK14" s="149">
        <f t="shared" si="5"/>
        <v>1481.5</v>
      </c>
      <c r="AL14" s="149">
        <f t="shared" si="5"/>
        <v>1464</v>
      </c>
      <c r="AM14" s="149">
        <f t="shared" si="5"/>
        <v>1396</v>
      </c>
      <c r="AN14" s="149">
        <f t="shared" si="5"/>
        <v>1352</v>
      </c>
      <c r="AO14" s="149">
        <f t="shared" si="5"/>
        <v>1296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4.7585724282715187E-2</v>
      </c>
      <c r="E15" s="152"/>
      <c r="F15" s="152" t="s">
        <v>109</v>
      </c>
      <c r="G15" s="153">
        <f>DIRECCIONALIDAD!J11/100</f>
        <v>0.94121763470958708</v>
      </c>
      <c r="H15" s="152"/>
      <c r="I15" s="152" t="s">
        <v>110</v>
      </c>
      <c r="J15" s="153">
        <f>DIRECCIONALIDAD!J12/100</f>
        <v>1.119664100769769E-2</v>
      </c>
      <c r="K15" s="154"/>
      <c r="L15" s="148"/>
      <c r="M15" s="151"/>
      <c r="N15" s="152"/>
      <c r="O15" s="152" t="s">
        <v>108</v>
      </c>
      <c r="P15" s="153">
        <f>DIRECCIONALIDAD!J13/100</f>
        <v>4.095309009679822E-2</v>
      </c>
      <c r="Q15" s="152"/>
      <c r="R15" s="152"/>
      <c r="S15" s="152"/>
      <c r="T15" s="152" t="s">
        <v>109</v>
      </c>
      <c r="U15" s="153">
        <f>DIRECCIONALIDAD!J14/100</f>
        <v>0.94638868205510052</v>
      </c>
      <c r="V15" s="152"/>
      <c r="W15" s="152"/>
      <c r="X15" s="152"/>
      <c r="Y15" s="152" t="s">
        <v>110</v>
      </c>
      <c r="Z15" s="153">
        <f>DIRECCIONALIDAD!J15/100</f>
        <v>1.2658227848101267E-2</v>
      </c>
      <c r="AA15" s="152"/>
      <c r="AB15" s="154"/>
      <c r="AC15" s="148"/>
      <c r="AD15" s="151"/>
      <c r="AE15" s="152" t="s">
        <v>108</v>
      </c>
      <c r="AF15" s="153">
        <f>DIRECCIONALIDAD!J16/100</f>
        <v>2.6542800265428004E-2</v>
      </c>
      <c r="AG15" s="152"/>
      <c r="AH15" s="152"/>
      <c r="AI15" s="152"/>
      <c r="AJ15" s="152" t="s">
        <v>109</v>
      </c>
      <c r="AK15" s="153">
        <f>DIRECCIONALIDAD!J17/100</f>
        <v>0.96483078964830793</v>
      </c>
      <c r="AL15" s="152"/>
      <c r="AM15" s="152"/>
      <c r="AN15" s="152" t="s">
        <v>110</v>
      </c>
      <c r="AO15" s="155">
        <f>DIRECCIONALIDAD!J18/100</f>
        <v>8.6264100862641011E-3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423.5</v>
      </c>
      <c r="C17" s="149">
        <f>'G-2'!F11</f>
        <v>439.5</v>
      </c>
      <c r="D17" s="149">
        <f>'G-2'!F12</f>
        <v>350</v>
      </c>
      <c r="E17" s="149">
        <f>'G-2'!F13</f>
        <v>365.5</v>
      </c>
      <c r="F17" s="149">
        <f>'G-2'!F14</f>
        <v>356</v>
      </c>
      <c r="G17" s="149">
        <f>'G-2'!F15</f>
        <v>334</v>
      </c>
      <c r="H17" s="149">
        <f>'G-2'!F16</f>
        <v>291</v>
      </c>
      <c r="I17" s="149">
        <f>'G-2'!F17</f>
        <v>282.5</v>
      </c>
      <c r="J17" s="149">
        <f>'G-2'!F18</f>
        <v>309.5</v>
      </c>
      <c r="K17" s="149">
        <f>'G-2'!F19</f>
        <v>279.5</v>
      </c>
      <c r="L17" s="150"/>
      <c r="M17" s="149">
        <f>'G-2'!F20</f>
        <v>276</v>
      </c>
      <c r="N17" s="149">
        <f>'G-2'!F21</f>
        <v>278</v>
      </c>
      <c r="O17" s="149">
        <f>'G-2'!F22</f>
        <v>262.5</v>
      </c>
      <c r="P17" s="149">
        <f>'G-2'!M10</f>
        <v>282</v>
      </c>
      <c r="Q17" s="149">
        <f>'G-2'!M11</f>
        <v>300</v>
      </c>
      <c r="R17" s="149">
        <f>'G-2'!M12</f>
        <v>302</v>
      </c>
      <c r="S17" s="149">
        <f>'G-2'!M13</f>
        <v>278</v>
      </c>
      <c r="T17" s="149">
        <f>'G-2'!M14</f>
        <v>251.5</v>
      </c>
      <c r="U17" s="149">
        <f>'G-2'!M15</f>
        <v>246.5</v>
      </c>
      <c r="V17" s="149">
        <f>'G-2'!M16</f>
        <v>262.5</v>
      </c>
      <c r="W17" s="149">
        <f>'G-2'!M17</f>
        <v>287.5</v>
      </c>
      <c r="X17" s="149">
        <f>'G-2'!M18</f>
        <v>328.5</v>
      </c>
      <c r="Y17" s="149">
        <f>'G-2'!M19</f>
        <v>338</v>
      </c>
      <c r="Z17" s="149">
        <f>'G-2'!M20</f>
        <v>288</v>
      </c>
      <c r="AA17" s="149">
        <f>'G-2'!M21</f>
        <v>345.5</v>
      </c>
      <c r="AB17" s="149">
        <f>'G-2'!M22</f>
        <v>347</v>
      </c>
      <c r="AC17" s="150"/>
      <c r="AD17" s="149">
        <f>'G-2'!T10</f>
        <v>179.5</v>
      </c>
      <c r="AE17" s="149">
        <f>'G-2'!T11</f>
        <v>344.5</v>
      </c>
      <c r="AF17" s="149">
        <f>'G-2'!T12</f>
        <v>325.5</v>
      </c>
      <c r="AG17" s="149">
        <f>'G-2'!T13</f>
        <v>314.5</v>
      </c>
      <c r="AH17" s="149">
        <f>'G-2'!T14</f>
        <v>292</v>
      </c>
      <c r="AI17" s="149">
        <f>'G-2'!T15</f>
        <v>282</v>
      </c>
      <c r="AJ17" s="149">
        <f>'G-2'!T16</f>
        <v>267.5</v>
      </c>
      <c r="AK17" s="149">
        <f>'G-2'!T17</f>
        <v>265.5</v>
      </c>
      <c r="AL17" s="149">
        <f>'G-2'!T18</f>
        <v>246.5</v>
      </c>
      <c r="AM17" s="149">
        <f>'G-2'!T19</f>
        <v>234.5</v>
      </c>
      <c r="AN17" s="149">
        <f>'G-2'!T20</f>
        <v>208.5</v>
      </c>
      <c r="AO17" s="149">
        <f>'G-2'!T21</f>
        <v>202.5</v>
      </c>
      <c r="AP17" s="101"/>
      <c r="AQ17" s="101"/>
      <c r="AR17" s="101"/>
      <c r="AS17" s="101"/>
      <c r="AT17" s="101"/>
      <c r="AU17" s="101">
        <f t="shared" ref="AU17:BA17" si="6">E18</f>
        <v>1578.5</v>
      </c>
      <c r="AV17" s="101">
        <f t="shared" si="6"/>
        <v>1511</v>
      </c>
      <c r="AW17" s="101">
        <f t="shared" si="6"/>
        <v>1405.5</v>
      </c>
      <c r="AX17" s="101">
        <f t="shared" si="6"/>
        <v>1346.5</v>
      </c>
      <c r="AY17" s="101">
        <f t="shared" si="6"/>
        <v>1263.5</v>
      </c>
      <c r="AZ17" s="101">
        <f t="shared" si="6"/>
        <v>1217</v>
      </c>
      <c r="BA17" s="101">
        <f t="shared" si="6"/>
        <v>1162.5</v>
      </c>
      <c r="BB17" s="101"/>
      <c r="BC17" s="101"/>
      <c r="BD17" s="101"/>
      <c r="BE17" s="101">
        <f t="shared" ref="BE17:BQ17" si="7">P18</f>
        <v>1098.5</v>
      </c>
      <c r="BF17" s="101">
        <f t="shared" si="7"/>
        <v>1122.5</v>
      </c>
      <c r="BG17" s="101">
        <f t="shared" si="7"/>
        <v>1146.5</v>
      </c>
      <c r="BH17" s="101">
        <f t="shared" si="7"/>
        <v>1162</v>
      </c>
      <c r="BI17" s="101">
        <f t="shared" si="7"/>
        <v>1131.5</v>
      </c>
      <c r="BJ17" s="101">
        <f t="shared" si="7"/>
        <v>1078</v>
      </c>
      <c r="BK17" s="101">
        <f t="shared" si="7"/>
        <v>1038.5</v>
      </c>
      <c r="BL17" s="101">
        <f t="shared" si="7"/>
        <v>1048</v>
      </c>
      <c r="BM17" s="101">
        <f t="shared" si="7"/>
        <v>1125</v>
      </c>
      <c r="BN17" s="101">
        <f t="shared" si="7"/>
        <v>1216.5</v>
      </c>
      <c r="BO17" s="101">
        <f t="shared" si="7"/>
        <v>1242</v>
      </c>
      <c r="BP17" s="101">
        <f t="shared" si="7"/>
        <v>1300</v>
      </c>
      <c r="BQ17" s="101">
        <f t="shared" si="7"/>
        <v>1318.5</v>
      </c>
      <c r="BR17" s="101"/>
      <c r="BS17" s="101"/>
      <c r="BT17" s="101"/>
      <c r="BU17" s="101">
        <f t="shared" ref="BU17:CC17" si="8">AG18</f>
        <v>1164</v>
      </c>
      <c r="BV17" s="101">
        <f t="shared" si="8"/>
        <v>1276.5</v>
      </c>
      <c r="BW17" s="101">
        <f t="shared" si="8"/>
        <v>1214</v>
      </c>
      <c r="BX17" s="101">
        <f t="shared" si="8"/>
        <v>1156</v>
      </c>
      <c r="BY17" s="101">
        <f t="shared" si="8"/>
        <v>1107</v>
      </c>
      <c r="BZ17" s="101">
        <f t="shared" si="8"/>
        <v>1061.5</v>
      </c>
      <c r="CA17" s="101">
        <f t="shared" si="8"/>
        <v>1014</v>
      </c>
      <c r="CB17" s="101">
        <f t="shared" si="8"/>
        <v>955</v>
      </c>
      <c r="CC17" s="101">
        <f t="shared" si="8"/>
        <v>892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1578.5</v>
      </c>
      <c r="F18" s="149">
        <f t="shared" ref="F18:K18" si="9">C17+D17+E17+F17</f>
        <v>1511</v>
      </c>
      <c r="G18" s="149">
        <f t="shared" si="9"/>
        <v>1405.5</v>
      </c>
      <c r="H18" s="149">
        <f t="shared" si="9"/>
        <v>1346.5</v>
      </c>
      <c r="I18" s="149">
        <f t="shared" si="9"/>
        <v>1263.5</v>
      </c>
      <c r="J18" s="149">
        <f t="shared" si="9"/>
        <v>1217</v>
      </c>
      <c r="K18" s="149">
        <f t="shared" si="9"/>
        <v>1162.5</v>
      </c>
      <c r="L18" s="150"/>
      <c r="M18" s="149"/>
      <c r="N18" s="149"/>
      <c r="O18" s="149"/>
      <c r="P18" s="149">
        <f>M17+N17+O17+P17</f>
        <v>1098.5</v>
      </c>
      <c r="Q18" s="149">
        <f t="shared" ref="Q18:AB18" si="10">N17+O17+P17+Q17</f>
        <v>1122.5</v>
      </c>
      <c r="R18" s="149">
        <f t="shared" si="10"/>
        <v>1146.5</v>
      </c>
      <c r="S18" s="149">
        <f t="shared" si="10"/>
        <v>1162</v>
      </c>
      <c r="T18" s="149">
        <f t="shared" si="10"/>
        <v>1131.5</v>
      </c>
      <c r="U18" s="149">
        <f t="shared" si="10"/>
        <v>1078</v>
      </c>
      <c r="V18" s="149">
        <f t="shared" si="10"/>
        <v>1038.5</v>
      </c>
      <c r="W18" s="149">
        <f t="shared" si="10"/>
        <v>1048</v>
      </c>
      <c r="X18" s="149">
        <f t="shared" si="10"/>
        <v>1125</v>
      </c>
      <c r="Y18" s="149">
        <f t="shared" si="10"/>
        <v>1216.5</v>
      </c>
      <c r="Z18" s="149">
        <f t="shared" si="10"/>
        <v>1242</v>
      </c>
      <c r="AA18" s="149">
        <f t="shared" si="10"/>
        <v>1300</v>
      </c>
      <c r="AB18" s="149">
        <f t="shared" si="10"/>
        <v>1318.5</v>
      </c>
      <c r="AC18" s="150"/>
      <c r="AD18" s="149"/>
      <c r="AE18" s="149"/>
      <c r="AF18" s="149"/>
      <c r="AG18" s="149">
        <f>AD17+AE17+AF17+AG17</f>
        <v>1164</v>
      </c>
      <c r="AH18" s="149">
        <f t="shared" ref="AH18:AO18" si="11">AE17+AF17+AG17+AH17</f>
        <v>1276.5</v>
      </c>
      <c r="AI18" s="149">
        <f t="shared" si="11"/>
        <v>1214</v>
      </c>
      <c r="AJ18" s="149">
        <f t="shared" si="11"/>
        <v>1156</v>
      </c>
      <c r="AK18" s="149">
        <f t="shared" si="11"/>
        <v>1107</v>
      </c>
      <c r="AL18" s="149">
        <f t="shared" si="11"/>
        <v>1061.5</v>
      </c>
      <c r="AM18" s="149">
        <f t="shared" si="11"/>
        <v>1014</v>
      </c>
      <c r="AN18" s="149">
        <f t="shared" si="11"/>
        <v>955</v>
      </c>
      <c r="AO18" s="149">
        <f t="shared" si="11"/>
        <v>892</v>
      </c>
      <c r="AP18" s="101"/>
      <c r="AQ18" s="101"/>
      <c r="AR18" s="101"/>
      <c r="AS18" s="101"/>
      <c r="AT18" s="101"/>
      <c r="AU18" s="101">
        <f t="shared" ref="AU18:BA18" si="12">E26</f>
        <v>76.5</v>
      </c>
      <c r="AV18" s="101">
        <f t="shared" si="12"/>
        <v>84</v>
      </c>
      <c r="AW18" s="101">
        <f t="shared" si="12"/>
        <v>86</v>
      </c>
      <c r="AX18" s="101">
        <f t="shared" si="12"/>
        <v>95</v>
      </c>
      <c r="AY18" s="101">
        <f t="shared" si="12"/>
        <v>100</v>
      </c>
      <c r="AZ18" s="101">
        <f t="shared" si="12"/>
        <v>96.5</v>
      </c>
      <c r="BA18" s="101">
        <f t="shared" si="12"/>
        <v>97</v>
      </c>
      <c r="BB18" s="101"/>
      <c r="BC18" s="101"/>
      <c r="BD18" s="101"/>
      <c r="BE18" s="101">
        <f t="shared" ref="BE18:BQ18" si="13">P26</f>
        <v>86.5</v>
      </c>
      <c r="BF18" s="101">
        <f t="shared" si="13"/>
        <v>98</v>
      </c>
      <c r="BG18" s="101">
        <f t="shared" si="13"/>
        <v>110.5</v>
      </c>
      <c r="BH18" s="101">
        <f t="shared" si="13"/>
        <v>123.5</v>
      </c>
      <c r="BI18" s="101">
        <f t="shared" si="13"/>
        <v>134</v>
      </c>
      <c r="BJ18" s="101">
        <f t="shared" si="13"/>
        <v>127</v>
      </c>
      <c r="BK18" s="101">
        <f t="shared" si="13"/>
        <v>137</v>
      </c>
      <c r="BL18" s="101">
        <f t="shared" si="13"/>
        <v>140.5</v>
      </c>
      <c r="BM18" s="101">
        <f t="shared" si="13"/>
        <v>138</v>
      </c>
      <c r="BN18" s="101">
        <f t="shared" si="13"/>
        <v>140.5</v>
      </c>
      <c r="BO18" s="101">
        <f t="shared" si="13"/>
        <v>136</v>
      </c>
      <c r="BP18" s="101">
        <f t="shared" si="13"/>
        <v>112</v>
      </c>
      <c r="BQ18" s="101">
        <f t="shared" si="13"/>
        <v>104</v>
      </c>
      <c r="BR18" s="101"/>
      <c r="BS18" s="101"/>
      <c r="BT18" s="101"/>
      <c r="BU18" s="101">
        <f t="shared" ref="BU18:CC18" si="14">AG26</f>
        <v>87.5</v>
      </c>
      <c r="BV18" s="101">
        <f t="shared" si="14"/>
        <v>74</v>
      </c>
      <c r="BW18" s="101">
        <f t="shared" si="14"/>
        <v>72</v>
      </c>
      <c r="BX18" s="101">
        <f t="shared" si="14"/>
        <v>59.5</v>
      </c>
      <c r="BY18" s="101">
        <f t="shared" si="14"/>
        <v>56</v>
      </c>
      <c r="BZ18" s="101">
        <f t="shared" si="14"/>
        <v>59</v>
      </c>
      <c r="CA18" s="101">
        <f t="shared" si="14"/>
        <v>67</v>
      </c>
      <c r="CB18" s="101">
        <f t="shared" si="14"/>
        <v>75.5</v>
      </c>
      <c r="CC18" s="101">
        <f t="shared" si="14"/>
        <v>77.5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3.2350142721217889E-2</v>
      </c>
      <c r="E19" s="152"/>
      <c r="F19" s="152" t="s">
        <v>109</v>
      </c>
      <c r="G19" s="153">
        <f>DIRECCIONALIDAD!J20/100</f>
        <v>0.94005708848715519</v>
      </c>
      <c r="H19" s="152"/>
      <c r="I19" s="152" t="s">
        <v>110</v>
      </c>
      <c r="J19" s="153">
        <f>DIRECCIONALIDAD!J21/100</f>
        <v>2.7592768791627021E-2</v>
      </c>
      <c r="K19" s="154"/>
      <c r="L19" s="148"/>
      <c r="M19" s="151"/>
      <c r="N19" s="152"/>
      <c r="O19" s="152" t="s">
        <v>108</v>
      </c>
      <c r="P19" s="153">
        <f>DIRECCIONALIDAD!J22/100</f>
        <v>1.3718411552346569E-2</v>
      </c>
      <c r="Q19" s="152"/>
      <c r="R19" s="152"/>
      <c r="S19" s="152"/>
      <c r="T19" s="152" t="s">
        <v>109</v>
      </c>
      <c r="U19" s="153">
        <f>DIRECCIONALIDAD!J23/100</f>
        <v>0.97545126353790612</v>
      </c>
      <c r="V19" s="152"/>
      <c r="W19" s="152"/>
      <c r="X19" s="152"/>
      <c r="Y19" s="152" t="s">
        <v>110</v>
      </c>
      <c r="Z19" s="153">
        <f>DIRECCIONALIDAD!J24/100</f>
        <v>1.083032490974729E-2</v>
      </c>
      <c r="AA19" s="152"/>
      <c r="AB19" s="154"/>
      <c r="AC19" s="148"/>
      <c r="AD19" s="151"/>
      <c r="AE19" s="152" t="s">
        <v>108</v>
      </c>
      <c r="AF19" s="153">
        <f>DIRECCIONALIDAD!J25/100</f>
        <v>2.59391771019678E-2</v>
      </c>
      <c r="AG19" s="152"/>
      <c r="AH19" s="152"/>
      <c r="AI19" s="152"/>
      <c r="AJ19" s="152" t="s">
        <v>109</v>
      </c>
      <c r="AK19" s="153">
        <f>DIRECCIONALIDAD!J26/100</f>
        <v>0.9338103756708408</v>
      </c>
      <c r="AL19" s="152"/>
      <c r="AM19" s="152"/>
      <c r="AN19" s="152" t="s">
        <v>110</v>
      </c>
      <c r="AO19" s="155">
        <f>DIRECCIONALIDAD!J27/100</f>
        <v>4.025044722719142E-2</v>
      </c>
      <c r="AP19" s="92"/>
      <c r="AQ19" s="92"/>
      <c r="AR19" s="92"/>
      <c r="AS19" s="92"/>
      <c r="AT19" s="92"/>
      <c r="AU19" s="92">
        <f t="shared" ref="AU19:BA19" si="15">E22</f>
        <v>133</v>
      </c>
      <c r="AV19" s="92">
        <f t="shared" si="15"/>
        <v>124.5</v>
      </c>
      <c r="AW19" s="92">
        <f t="shared" si="15"/>
        <v>107</v>
      </c>
      <c r="AX19" s="92">
        <f t="shared" si="15"/>
        <v>89.5</v>
      </c>
      <c r="AY19" s="92">
        <f t="shared" si="15"/>
        <v>72</v>
      </c>
      <c r="AZ19" s="92">
        <f t="shared" si="15"/>
        <v>69</v>
      </c>
      <c r="BA19" s="92">
        <f t="shared" si="15"/>
        <v>64.5</v>
      </c>
      <c r="BB19" s="92"/>
      <c r="BC19" s="92"/>
      <c r="BD19" s="92"/>
      <c r="BE19" s="92">
        <f t="shared" ref="BE19:BQ19" si="16">P22</f>
        <v>77</v>
      </c>
      <c r="BF19" s="92">
        <f t="shared" si="16"/>
        <v>74</v>
      </c>
      <c r="BG19" s="92">
        <f t="shared" si="16"/>
        <v>63.5</v>
      </c>
      <c r="BH19" s="92">
        <f t="shared" si="16"/>
        <v>61.5</v>
      </c>
      <c r="BI19" s="92">
        <f t="shared" si="16"/>
        <v>59.5</v>
      </c>
      <c r="BJ19" s="92">
        <f t="shared" si="16"/>
        <v>64.5</v>
      </c>
      <c r="BK19" s="92">
        <f t="shared" si="16"/>
        <v>78.5</v>
      </c>
      <c r="BL19" s="92">
        <f t="shared" si="16"/>
        <v>76</v>
      </c>
      <c r="BM19" s="92">
        <f t="shared" si="16"/>
        <v>80</v>
      </c>
      <c r="BN19" s="92">
        <f t="shared" si="16"/>
        <v>72</v>
      </c>
      <c r="BO19" s="92">
        <f t="shared" si="16"/>
        <v>67.5</v>
      </c>
      <c r="BP19" s="92">
        <f t="shared" si="16"/>
        <v>69</v>
      </c>
      <c r="BQ19" s="92">
        <f t="shared" si="16"/>
        <v>59.5</v>
      </c>
      <c r="BR19" s="92"/>
      <c r="BS19" s="92"/>
      <c r="BT19" s="92"/>
      <c r="BU19" s="92">
        <f t="shared" ref="BU19:CC19" si="17">AG22</f>
        <v>53.5</v>
      </c>
      <c r="BV19" s="92">
        <f t="shared" si="17"/>
        <v>55.5</v>
      </c>
      <c r="BW19" s="92">
        <f t="shared" si="17"/>
        <v>48.5</v>
      </c>
      <c r="BX19" s="92">
        <f t="shared" si="17"/>
        <v>39.5</v>
      </c>
      <c r="BY19" s="92">
        <f t="shared" si="17"/>
        <v>47</v>
      </c>
      <c r="BZ19" s="92">
        <f t="shared" si="17"/>
        <v>47.5</v>
      </c>
      <c r="CA19" s="92">
        <f t="shared" si="17"/>
        <v>49.5</v>
      </c>
      <c r="CB19" s="92">
        <f t="shared" si="17"/>
        <v>47</v>
      </c>
      <c r="CC19" s="92">
        <f t="shared" si="17"/>
        <v>47.5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3095</v>
      </c>
      <c r="AV20" s="92">
        <f t="shared" si="18"/>
        <v>3084</v>
      </c>
      <c r="AW20" s="92">
        <f t="shared" si="18"/>
        <v>2978</v>
      </c>
      <c r="AX20" s="92">
        <f t="shared" si="18"/>
        <v>2987</v>
      </c>
      <c r="AY20" s="92">
        <f t="shared" si="18"/>
        <v>2898</v>
      </c>
      <c r="AZ20" s="92">
        <f t="shared" si="18"/>
        <v>2818</v>
      </c>
      <c r="BA20" s="92">
        <f t="shared" si="18"/>
        <v>2777.5</v>
      </c>
      <c r="BB20" s="92"/>
      <c r="BC20" s="92"/>
      <c r="BD20" s="92"/>
      <c r="BE20" s="92">
        <f t="shared" ref="BE20:BQ20" si="19">P30</f>
        <v>2566</v>
      </c>
      <c r="BF20" s="92">
        <f t="shared" si="19"/>
        <v>2648</v>
      </c>
      <c r="BG20" s="92">
        <f t="shared" si="19"/>
        <v>2743.5</v>
      </c>
      <c r="BH20" s="92">
        <f t="shared" si="19"/>
        <v>2823.5</v>
      </c>
      <c r="BI20" s="92">
        <f t="shared" si="19"/>
        <v>2859</v>
      </c>
      <c r="BJ20" s="92">
        <f t="shared" si="19"/>
        <v>2806.5</v>
      </c>
      <c r="BK20" s="92">
        <f t="shared" si="19"/>
        <v>2804.5</v>
      </c>
      <c r="BL20" s="92">
        <f t="shared" si="19"/>
        <v>2690</v>
      </c>
      <c r="BM20" s="92">
        <f t="shared" si="19"/>
        <v>2658</v>
      </c>
      <c r="BN20" s="92">
        <f t="shared" si="19"/>
        <v>2687.5</v>
      </c>
      <c r="BO20" s="92">
        <f t="shared" si="19"/>
        <v>2689.5</v>
      </c>
      <c r="BP20" s="92">
        <f t="shared" si="19"/>
        <v>2795</v>
      </c>
      <c r="BQ20" s="92">
        <f t="shared" si="19"/>
        <v>2832.5</v>
      </c>
      <c r="BR20" s="92"/>
      <c r="BS20" s="92"/>
      <c r="BT20" s="92"/>
      <c r="BU20" s="92">
        <f t="shared" ref="BU20:CC20" si="20">AG30</f>
        <v>2510.5</v>
      </c>
      <c r="BV20" s="92">
        <f t="shared" si="20"/>
        <v>2660.5</v>
      </c>
      <c r="BW20" s="92">
        <f t="shared" si="20"/>
        <v>2714.5</v>
      </c>
      <c r="BX20" s="92">
        <f t="shared" si="20"/>
        <v>2702.5</v>
      </c>
      <c r="BY20" s="92">
        <f t="shared" si="20"/>
        <v>2691.5</v>
      </c>
      <c r="BZ20" s="92">
        <f t="shared" si="20"/>
        <v>2632</v>
      </c>
      <c r="CA20" s="92">
        <f t="shared" si="20"/>
        <v>2526.5</v>
      </c>
      <c r="CB20" s="92">
        <f t="shared" si="20"/>
        <v>2429.5</v>
      </c>
      <c r="CC20" s="92">
        <f t="shared" si="20"/>
        <v>2313</v>
      </c>
    </row>
    <row r="21" spans="1:81" ht="16.5" customHeight="1" x14ac:dyDescent="0.2">
      <c r="A21" s="100" t="s">
        <v>105</v>
      </c>
      <c r="B21" s="149">
        <f>'G-3'!F10</f>
        <v>30.5</v>
      </c>
      <c r="C21" s="149">
        <f>'G-3'!F11</f>
        <v>36</v>
      </c>
      <c r="D21" s="149">
        <f>'G-3'!F12</f>
        <v>34</v>
      </c>
      <c r="E21" s="149">
        <f>'G-3'!F13</f>
        <v>32.5</v>
      </c>
      <c r="F21" s="149">
        <f>'G-3'!F14</f>
        <v>22</v>
      </c>
      <c r="G21" s="149">
        <f>'G-3'!F15</f>
        <v>18.5</v>
      </c>
      <c r="H21" s="149">
        <f>'G-3'!F16</f>
        <v>16.5</v>
      </c>
      <c r="I21" s="149">
        <f>'G-3'!F17</f>
        <v>15</v>
      </c>
      <c r="J21" s="149">
        <f>'G-3'!F18</f>
        <v>19</v>
      </c>
      <c r="K21" s="149">
        <f>'G-3'!F19</f>
        <v>14</v>
      </c>
      <c r="L21" s="150"/>
      <c r="M21" s="149">
        <f>'G-3'!F20</f>
        <v>18.5</v>
      </c>
      <c r="N21" s="149">
        <f>'G-3'!F21</f>
        <v>21.5</v>
      </c>
      <c r="O21" s="149">
        <f>'G-3'!F22</f>
        <v>19.5</v>
      </c>
      <c r="P21" s="149">
        <f>'G-3'!M10</f>
        <v>17.5</v>
      </c>
      <c r="Q21" s="149">
        <f>'G-3'!M11</f>
        <v>15.5</v>
      </c>
      <c r="R21" s="149">
        <f>'G-3'!M12</f>
        <v>11</v>
      </c>
      <c r="S21" s="149">
        <f>'G-3'!M13</f>
        <v>17.5</v>
      </c>
      <c r="T21" s="149">
        <f>'G-3'!M14</f>
        <v>15.5</v>
      </c>
      <c r="U21" s="149">
        <f>'G-3'!M15</f>
        <v>20.5</v>
      </c>
      <c r="V21" s="149">
        <f>'G-3'!M16</f>
        <v>25</v>
      </c>
      <c r="W21" s="149">
        <f>'G-3'!M17</f>
        <v>15</v>
      </c>
      <c r="X21" s="149">
        <f>'G-3'!M18</f>
        <v>19.5</v>
      </c>
      <c r="Y21" s="149">
        <f>'G-3'!M19</f>
        <v>12.5</v>
      </c>
      <c r="Z21" s="149">
        <f>'G-3'!M20</f>
        <v>20.5</v>
      </c>
      <c r="AA21" s="149">
        <f>'G-3'!M21</f>
        <v>16.5</v>
      </c>
      <c r="AB21" s="149">
        <f>'G-3'!M22</f>
        <v>10</v>
      </c>
      <c r="AC21" s="150"/>
      <c r="AD21" s="149">
        <f>'G-3'!T10</f>
        <v>9.5</v>
      </c>
      <c r="AE21" s="149">
        <f>'G-3'!T11</f>
        <v>17</v>
      </c>
      <c r="AF21" s="149">
        <f>'G-3'!T12</f>
        <v>20.5</v>
      </c>
      <c r="AG21" s="149">
        <f>'G-3'!T13</f>
        <v>6.5</v>
      </c>
      <c r="AH21" s="149">
        <f>'G-3'!T14</f>
        <v>11.5</v>
      </c>
      <c r="AI21" s="149">
        <f>'G-3'!T15</f>
        <v>10</v>
      </c>
      <c r="AJ21" s="149">
        <f>'G-3'!T16</f>
        <v>11.5</v>
      </c>
      <c r="AK21" s="149">
        <f>'G-3'!T17</f>
        <v>14</v>
      </c>
      <c r="AL21" s="149">
        <f>'G-3'!T18</f>
        <v>12</v>
      </c>
      <c r="AM21" s="149">
        <f>'G-3'!T19</f>
        <v>12</v>
      </c>
      <c r="AN21" s="149">
        <f>'G-3'!T20</f>
        <v>9</v>
      </c>
      <c r="AO21" s="149">
        <f>'G-3'!T21</f>
        <v>14.5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133</v>
      </c>
      <c r="F22" s="149">
        <f t="shared" ref="F22:K22" si="21">C21+D21+E21+F21</f>
        <v>124.5</v>
      </c>
      <c r="G22" s="149">
        <f t="shared" si="21"/>
        <v>107</v>
      </c>
      <c r="H22" s="149">
        <f t="shared" si="21"/>
        <v>89.5</v>
      </c>
      <c r="I22" s="149">
        <f t="shared" si="21"/>
        <v>72</v>
      </c>
      <c r="J22" s="149">
        <f t="shared" si="21"/>
        <v>69</v>
      </c>
      <c r="K22" s="149">
        <f t="shared" si="21"/>
        <v>64.5</v>
      </c>
      <c r="L22" s="150"/>
      <c r="M22" s="149"/>
      <c r="N22" s="149"/>
      <c r="O22" s="149"/>
      <c r="P22" s="149">
        <f>M21+N21+O21+P21</f>
        <v>77</v>
      </c>
      <c r="Q22" s="149">
        <f t="shared" ref="Q22:AB22" si="22">N21+O21+P21+Q21</f>
        <v>74</v>
      </c>
      <c r="R22" s="149">
        <f t="shared" si="22"/>
        <v>63.5</v>
      </c>
      <c r="S22" s="149">
        <f t="shared" si="22"/>
        <v>61.5</v>
      </c>
      <c r="T22" s="149">
        <f t="shared" si="22"/>
        <v>59.5</v>
      </c>
      <c r="U22" s="149">
        <f t="shared" si="22"/>
        <v>64.5</v>
      </c>
      <c r="V22" s="149">
        <f t="shared" si="22"/>
        <v>78.5</v>
      </c>
      <c r="W22" s="149">
        <f t="shared" si="22"/>
        <v>76</v>
      </c>
      <c r="X22" s="149">
        <f t="shared" si="22"/>
        <v>80</v>
      </c>
      <c r="Y22" s="149">
        <f t="shared" si="22"/>
        <v>72</v>
      </c>
      <c r="Z22" s="149">
        <f t="shared" si="22"/>
        <v>67.5</v>
      </c>
      <c r="AA22" s="149">
        <f t="shared" si="22"/>
        <v>69</v>
      </c>
      <c r="AB22" s="149">
        <f t="shared" si="22"/>
        <v>59.5</v>
      </c>
      <c r="AC22" s="150"/>
      <c r="AD22" s="149"/>
      <c r="AE22" s="149"/>
      <c r="AF22" s="149"/>
      <c r="AG22" s="149">
        <f>AD21+AE21+AF21+AG21</f>
        <v>53.5</v>
      </c>
      <c r="AH22" s="149">
        <f t="shared" ref="AH22:AO22" si="23">AE21+AF21+AG21+AH21</f>
        <v>55.5</v>
      </c>
      <c r="AI22" s="149">
        <f t="shared" si="23"/>
        <v>48.5</v>
      </c>
      <c r="AJ22" s="149">
        <f t="shared" si="23"/>
        <v>39.5</v>
      </c>
      <c r="AK22" s="149">
        <f t="shared" si="23"/>
        <v>47</v>
      </c>
      <c r="AL22" s="149">
        <f t="shared" si="23"/>
        <v>47.5</v>
      </c>
      <c r="AM22" s="149">
        <f t="shared" si="23"/>
        <v>49.5</v>
      </c>
      <c r="AN22" s="149">
        <f t="shared" si="23"/>
        <v>47</v>
      </c>
      <c r="AO22" s="149">
        <f t="shared" si="23"/>
        <v>47.5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0.30555555555555558</v>
      </c>
      <c r="E23" s="152"/>
      <c r="F23" s="152" t="s">
        <v>109</v>
      </c>
      <c r="G23" s="153">
        <f>DIRECCIONALIDAD!J29/100</f>
        <v>0.34722222222222221</v>
      </c>
      <c r="H23" s="152"/>
      <c r="I23" s="152" t="s">
        <v>110</v>
      </c>
      <c r="J23" s="153">
        <f>DIRECCIONALIDAD!J30/100</f>
        <v>0.34722222222222221</v>
      </c>
      <c r="K23" s="154"/>
      <c r="L23" s="148"/>
      <c r="M23" s="151"/>
      <c r="N23" s="152"/>
      <c r="O23" s="152" t="s">
        <v>108</v>
      </c>
      <c r="P23" s="153">
        <f>DIRECCIONALIDAD!J31/100</f>
        <v>0.37777777777777777</v>
      </c>
      <c r="Q23" s="152"/>
      <c r="R23" s="152"/>
      <c r="S23" s="152"/>
      <c r="T23" s="152" t="s">
        <v>109</v>
      </c>
      <c r="U23" s="153">
        <f>DIRECCIONALIDAD!J32/100</f>
        <v>0.35555555555555557</v>
      </c>
      <c r="V23" s="152"/>
      <c r="W23" s="152"/>
      <c r="X23" s="152"/>
      <c r="Y23" s="152" t="s">
        <v>110</v>
      </c>
      <c r="Z23" s="153">
        <f>DIRECCIONALIDAD!J33/100</f>
        <v>0.26666666666666666</v>
      </c>
      <c r="AA23" s="152"/>
      <c r="AB23" s="152"/>
      <c r="AC23" s="157"/>
      <c r="AD23" s="151"/>
      <c r="AE23" s="152" t="s">
        <v>108</v>
      </c>
      <c r="AF23" s="153">
        <f>DIRECCIONALIDAD!J34/100</f>
        <v>0.47368421052631576</v>
      </c>
      <c r="AG23" s="152"/>
      <c r="AH23" s="152"/>
      <c r="AI23" s="152"/>
      <c r="AJ23" s="152" t="s">
        <v>109</v>
      </c>
      <c r="AK23" s="153">
        <f>DIRECCIONALIDAD!J35/100</f>
        <v>0.26315789473684209</v>
      </c>
      <c r="AL23" s="152"/>
      <c r="AM23" s="152"/>
      <c r="AN23" s="152" t="s">
        <v>110</v>
      </c>
      <c r="AO23" s="155">
        <f>DIRECCIONALIDAD!J36/100</f>
        <v>0.26315789473684209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21.5</v>
      </c>
      <c r="C25" s="149">
        <f>'G-4'!F11</f>
        <v>19.5</v>
      </c>
      <c r="D25" s="149">
        <f>'G-4'!F12</f>
        <v>14</v>
      </c>
      <c r="E25" s="149">
        <f>'G-4'!F13</f>
        <v>21.5</v>
      </c>
      <c r="F25" s="149">
        <f>'G-4'!F14</f>
        <v>29</v>
      </c>
      <c r="G25" s="149">
        <f>'G-4'!F15</f>
        <v>21.5</v>
      </c>
      <c r="H25" s="149">
        <f>'G-4'!F16</f>
        <v>23</v>
      </c>
      <c r="I25" s="149">
        <f>'G-4'!F17</f>
        <v>26.5</v>
      </c>
      <c r="J25" s="149">
        <f>'G-4'!F18</f>
        <v>25.5</v>
      </c>
      <c r="K25" s="149">
        <f>'G-4'!F19</f>
        <v>22</v>
      </c>
      <c r="L25" s="150"/>
      <c r="M25" s="149">
        <f>'G-4'!F20</f>
        <v>20</v>
      </c>
      <c r="N25" s="149">
        <f>'G-4'!F21</f>
        <v>15</v>
      </c>
      <c r="O25" s="149">
        <f>'G-4'!F22</f>
        <v>24.5</v>
      </c>
      <c r="P25" s="149">
        <f>'G-4'!M10</f>
        <v>27</v>
      </c>
      <c r="Q25" s="149">
        <f>'G-4'!M11</f>
        <v>31.5</v>
      </c>
      <c r="R25" s="149">
        <f>'G-4'!M12</f>
        <v>27.5</v>
      </c>
      <c r="S25" s="149">
        <f>'G-4'!M13</f>
        <v>37.5</v>
      </c>
      <c r="T25" s="149">
        <f>'G-4'!M14</f>
        <v>37.5</v>
      </c>
      <c r="U25" s="149">
        <f>'G-4'!M15</f>
        <v>24.5</v>
      </c>
      <c r="V25" s="149">
        <f>'G-4'!M16</f>
        <v>37.5</v>
      </c>
      <c r="W25" s="149">
        <f>'G-4'!M17</f>
        <v>41</v>
      </c>
      <c r="X25" s="149">
        <f>'G-4'!M18</f>
        <v>35</v>
      </c>
      <c r="Y25" s="149">
        <f>'G-4'!M19</f>
        <v>27</v>
      </c>
      <c r="Z25" s="149">
        <f>'G-4'!M20</f>
        <v>33</v>
      </c>
      <c r="AA25" s="149">
        <f>'G-4'!M21</f>
        <v>17</v>
      </c>
      <c r="AB25" s="149">
        <f>'G-4'!M22</f>
        <v>27</v>
      </c>
      <c r="AC25" s="150"/>
      <c r="AD25" s="149">
        <f>'G-4'!T10</f>
        <v>27</v>
      </c>
      <c r="AE25" s="149">
        <f>'G-4'!T11</f>
        <v>14.5</v>
      </c>
      <c r="AF25" s="149">
        <f>'G-4'!T12</f>
        <v>25.5</v>
      </c>
      <c r="AG25" s="149">
        <f>'G-4'!T13</f>
        <v>20.5</v>
      </c>
      <c r="AH25" s="149">
        <f>'G-4'!T14</f>
        <v>13.5</v>
      </c>
      <c r="AI25" s="149">
        <f>'G-4'!T15</f>
        <v>12.5</v>
      </c>
      <c r="AJ25" s="149">
        <f>'G-4'!T16</f>
        <v>13</v>
      </c>
      <c r="AK25" s="149">
        <f>'G-4'!T17</f>
        <v>17</v>
      </c>
      <c r="AL25" s="149">
        <f>'G-4'!T18</f>
        <v>16.5</v>
      </c>
      <c r="AM25" s="149">
        <f>'G-4'!T19</f>
        <v>20.5</v>
      </c>
      <c r="AN25" s="149">
        <f>'G-4'!T20</f>
        <v>21.5</v>
      </c>
      <c r="AO25" s="149">
        <f>'G-4'!T21</f>
        <v>19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76.5</v>
      </c>
      <c r="F26" s="149">
        <f t="shared" ref="F26:K26" si="24">C25+D25+E25+F25</f>
        <v>84</v>
      </c>
      <c r="G26" s="149">
        <f t="shared" si="24"/>
        <v>86</v>
      </c>
      <c r="H26" s="149">
        <f t="shared" si="24"/>
        <v>95</v>
      </c>
      <c r="I26" s="149">
        <f t="shared" si="24"/>
        <v>100</v>
      </c>
      <c r="J26" s="149">
        <f t="shared" si="24"/>
        <v>96.5</v>
      </c>
      <c r="K26" s="149">
        <f t="shared" si="24"/>
        <v>97</v>
      </c>
      <c r="L26" s="150"/>
      <c r="M26" s="149"/>
      <c r="N26" s="149"/>
      <c r="O26" s="149"/>
      <c r="P26" s="149">
        <f>M25+N25+O25+P25</f>
        <v>86.5</v>
      </c>
      <c r="Q26" s="149">
        <f t="shared" ref="Q26:AB26" si="25">N25+O25+P25+Q25</f>
        <v>98</v>
      </c>
      <c r="R26" s="149">
        <f t="shared" si="25"/>
        <v>110.5</v>
      </c>
      <c r="S26" s="149">
        <f t="shared" si="25"/>
        <v>123.5</v>
      </c>
      <c r="T26" s="149">
        <f t="shared" si="25"/>
        <v>134</v>
      </c>
      <c r="U26" s="149">
        <f t="shared" si="25"/>
        <v>127</v>
      </c>
      <c r="V26" s="149">
        <f t="shared" si="25"/>
        <v>137</v>
      </c>
      <c r="W26" s="149">
        <f t="shared" si="25"/>
        <v>140.5</v>
      </c>
      <c r="X26" s="149">
        <f t="shared" si="25"/>
        <v>138</v>
      </c>
      <c r="Y26" s="149">
        <f t="shared" si="25"/>
        <v>140.5</v>
      </c>
      <c r="Z26" s="149">
        <f t="shared" si="25"/>
        <v>136</v>
      </c>
      <c r="AA26" s="149">
        <f t="shared" si="25"/>
        <v>112</v>
      </c>
      <c r="AB26" s="149">
        <f t="shared" si="25"/>
        <v>104</v>
      </c>
      <c r="AC26" s="150"/>
      <c r="AD26" s="149"/>
      <c r="AE26" s="149"/>
      <c r="AF26" s="149"/>
      <c r="AG26" s="149">
        <f>AD25+AE25+AF25+AG25</f>
        <v>87.5</v>
      </c>
      <c r="AH26" s="149">
        <f t="shared" ref="AH26:AO26" si="26">AE25+AF25+AG25+AH25</f>
        <v>74</v>
      </c>
      <c r="AI26" s="149">
        <f t="shared" si="26"/>
        <v>72</v>
      </c>
      <c r="AJ26" s="149">
        <f t="shared" si="26"/>
        <v>59.5</v>
      </c>
      <c r="AK26" s="149">
        <f t="shared" si="26"/>
        <v>56</v>
      </c>
      <c r="AL26" s="149">
        <f t="shared" si="26"/>
        <v>59</v>
      </c>
      <c r="AM26" s="149">
        <f t="shared" si="26"/>
        <v>67</v>
      </c>
      <c r="AN26" s="149">
        <f t="shared" si="26"/>
        <v>75.5</v>
      </c>
      <c r="AO26" s="149">
        <f t="shared" si="26"/>
        <v>77.5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0.29032258064516131</v>
      </c>
      <c r="E27" s="152"/>
      <c r="F27" s="152" t="s">
        <v>109</v>
      </c>
      <c r="G27" s="153">
        <f>DIRECCIONALIDAD!J38/100</f>
        <v>0.1129032258064516</v>
      </c>
      <c r="H27" s="152"/>
      <c r="I27" s="152" t="s">
        <v>110</v>
      </c>
      <c r="J27" s="153">
        <f>DIRECCIONALIDAD!J39/100</f>
        <v>0.59677419354838712</v>
      </c>
      <c r="K27" s="154"/>
      <c r="L27" s="148"/>
      <c r="M27" s="151"/>
      <c r="N27" s="152"/>
      <c r="O27" s="152" t="s">
        <v>108</v>
      </c>
      <c r="P27" s="153">
        <f>DIRECCIONALIDAD!J40/100</f>
        <v>0.43181818181818182</v>
      </c>
      <c r="Q27" s="152"/>
      <c r="R27" s="152"/>
      <c r="S27" s="152"/>
      <c r="T27" s="152" t="s">
        <v>109</v>
      </c>
      <c r="U27" s="153">
        <f>DIRECCIONALIDAD!J41/100</f>
        <v>0.20454545454545456</v>
      </c>
      <c r="V27" s="152"/>
      <c r="W27" s="152"/>
      <c r="X27" s="152"/>
      <c r="Y27" s="152" t="s">
        <v>110</v>
      </c>
      <c r="Z27" s="153">
        <f>DIRECCIONALIDAD!J42/100</f>
        <v>0.36363636363636365</v>
      </c>
      <c r="AA27" s="152"/>
      <c r="AB27" s="154"/>
      <c r="AC27" s="148"/>
      <c r="AD27" s="151"/>
      <c r="AE27" s="152" t="s">
        <v>108</v>
      </c>
      <c r="AF27" s="153">
        <f>DIRECCIONALIDAD!J43/100</f>
        <v>0.48076923076923078</v>
      </c>
      <c r="AG27" s="152"/>
      <c r="AH27" s="152"/>
      <c r="AI27" s="152"/>
      <c r="AJ27" s="152" t="s">
        <v>109</v>
      </c>
      <c r="AK27" s="153">
        <f>DIRECCIONALIDAD!J44/100</f>
        <v>9.6153846153846173E-2</v>
      </c>
      <c r="AL27" s="152"/>
      <c r="AM27" s="152"/>
      <c r="AN27" s="152" t="s">
        <v>110</v>
      </c>
      <c r="AO27" s="155">
        <f>DIRECCIONALIDAD!J45/100</f>
        <v>0.42307692307692307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792.5</v>
      </c>
      <c r="C29" s="149">
        <f t="shared" ref="C29:K29" si="27">C13+C17+C21+C25</f>
        <v>811</v>
      </c>
      <c r="D29" s="149">
        <f t="shared" si="27"/>
        <v>743.5</v>
      </c>
      <c r="E29" s="149">
        <f t="shared" si="27"/>
        <v>748</v>
      </c>
      <c r="F29" s="149">
        <f t="shared" si="27"/>
        <v>781.5</v>
      </c>
      <c r="G29" s="149">
        <f t="shared" si="27"/>
        <v>705</v>
      </c>
      <c r="H29" s="149">
        <f t="shared" si="27"/>
        <v>752.5</v>
      </c>
      <c r="I29" s="149">
        <f t="shared" si="27"/>
        <v>659</v>
      </c>
      <c r="J29" s="149">
        <f t="shared" si="27"/>
        <v>701.5</v>
      </c>
      <c r="K29" s="149">
        <f t="shared" si="27"/>
        <v>664.5</v>
      </c>
      <c r="L29" s="150"/>
      <c r="M29" s="149">
        <f>M13+M17+M21+M25</f>
        <v>640</v>
      </c>
      <c r="N29" s="149">
        <f t="shared" ref="N29:AB29" si="28">N13+N17+N21+N25</f>
        <v>588.5</v>
      </c>
      <c r="O29" s="149">
        <f t="shared" si="28"/>
        <v>661.5</v>
      </c>
      <c r="P29" s="149">
        <f t="shared" si="28"/>
        <v>676</v>
      </c>
      <c r="Q29" s="149">
        <f t="shared" si="28"/>
        <v>722</v>
      </c>
      <c r="R29" s="149">
        <f t="shared" si="28"/>
        <v>684</v>
      </c>
      <c r="S29" s="149">
        <f t="shared" si="28"/>
        <v>741.5</v>
      </c>
      <c r="T29" s="149">
        <f t="shared" si="28"/>
        <v>711.5</v>
      </c>
      <c r="U29" s="149">
        <f t="shared" si="28"/>
        <v>669.5</v>
      </c>
      <c r="V29" s="149">
        <f t="shared" si="28"/>
        <v>682</v>
      </c>
      <c r="W29" s="149">
        <f t="shared" si="28"/>
        <v>627</v>
      </c>
      <c r="X29" s="149">
        <f t="shared" si="28"/>
        <v>679.5</v>
      </c>
      <c r="Y29" s="149">
        <f t="shared" si="28"/>
        <v>699</v>
      </c>
      <c r="Z29" s="149">
        <f t="shared" si="28"/>
        <v>684</v>
      </c>
      <c r="AA29" s="149">
        <f t="shared" si="28"/>
        <v>732.5</v>
      </c>
      <c r="AB29" s="149">
        <f t="shared" si="28"/>
        <v>717</v>
      </c>
      <c r="AC29" s="150"/>
      <c r="AD29" s="149">
        <f>AD13+AD17+AD21+AD25</f>
        <v>521.5</v>
      </c>
      <c r="AE29" s="149">
        <f t="shared" ref="AE29:AO29" si="29">AE13+AE17+AE21+AE25</f>
        <v>649.5</v>
      </c>
      <c r="AF29" s="149">
        <f t="shared" si="29"/>
        <v>668.5</v>
      </c>
      <c r="AG29" s="149">
        <f t="shared" si="29"/>
        <v>671</v>
      </c>
      <c r="AH29" s="149">
        <f t="shared" si="29"/>
        <v>671.5</v>
      </c>
      <c r="AI29" s="149">
        <f t="shared" si="29"/>
        <v>703.5</v>
      </c>
      <c r="AJ29" s="149">
        <f t="shared" si="29"/>
        <v>656.5</v>
      </c>
      <c r="AK29" s="149">
        <f t="shared" si="29"/>
        <v>660</v>
      </c>
      <c r="AL29" s="149">
        <f t="shared" si="29"/>
        <v>612</v>
      </c>
      <c r="AM29" s="149">
        <f t="shared" si="29"/>
        <v>598</v>
      </c>
      <c r="AN29" s="149">
        <f t="shared" si="29"/>
        <v>559.5</v>
      </c>
      <c r="AO29" s="149">
        <f t="shared" si="29"/>
        <v>543.5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3095</v>
      </c>
      <c r="F30" s="149">
        <f t="shared" ref="F30:K30" si="30">C29+D29+E29+F29</f>
        <v>3084</v>
      </c>
      <c r="G30" s="149">
        <f t="shared" si="30"/>
        <v>2978</v>
      </c>
      <c r="H30" s="149">
        <f t="shared" si="30"/>
        <v>2987</v>
      </c>
      <c r="I30" s="149">
        <f t="shared" si="30"/>
        <v>2898</v>
      </c>
      <c r="J30" s="149">
        <f t="shared" si="30"/>
        <v>2818</v>
      </c>
      <c r="K30" s="149">
        <f t="shared" si="30"/>
        <v>2777.5</v>
      </c>
      <c r="L30" s="150"/>
      <c r="M30" s="149"/>
      <c r="N30" s="149"/>
      <c r="O30" s="149"/>
      <c r="P30" s="149">
        <f>M29+N29+O29+P29</f>
        <v>2566</v>
      </c>
      <c r="Q30" s="149">
        <f t="shared" ref="Q30:AB30" si="31">N29+O29+P29+Q29</f>
        <v>2648</v>
      </c>
      <c r="R30" s="149">
        <f t="shared" si="31"/>
        <v>2743.5</v>
      </c>
      <c r="S30" s="149">
        <f t="shared" si="31"/>
        <v>2823.5</v>
      </c>
      <c r="T30" s="149">
        <f t="shared" si="31"/>
        <v>2859</v>
      </c>
      <c r="U30" s="149">
        <f t="shared" si="31"/>
        <v>2806.5</v>
      </c>
      <c r="V30" s="149">
        <f t="shared" si="31"/>
        <v>2804.5</v>
      </c>
      <c r="W30" s="149">
        <f t="shared" si="31"/>
        <v>2690</v>
      </c>
      <c r="X30" s="149">
        <f t="shared" si="31"/>
        <v>2658</v>
      </c>
      <c r="Y30" s="149">
        <f t="shared" si="31"/>
        <v>2687.5</v>
      </c>
      <c r="Z30" s="149">
        <f t="shared" si="31"/>
        <v>2689.5</v>
      </c>
      <c r="AA30" s="149">
        <f t="shared" si="31"/>
        <v>2795</v>
      </c>
      <c r="AB30" s="149">
        <f t="shared" si="31"/>
        <v>2832.5</v>
      </c>
      <c r="AC30" s="150"/>
      <c r="AD30" s="149"/>
      <c r="AE30" s="149"/>
      <c r="AF30" s="149"/>
      <c r="AG30" s="149">
        <f>AD29+AE29+AF29+AG29</f>
        <v>2510.5</v>
      </c>
      <c r="AH30" s="149">
        <f t="shared" ref="AH30:AO30" si="32">AE29+AF29+AG29+AH29</f>
        <v>2660.5</v>
      </c>
      <c r="AI30" s="149">
        <f t="shared" si="32"/>
        <v>2714.5</v>
      </c>
      <c r="AJ30" s="149">
        <f t="shared" si="32"/>
        <v>2702.5</v>
      </c>
      <c r="AK30" s="149">
        <f t="shared" si="32"/>
        <v>2691.5</v>
      </c>
      <c r="AL30" s="149">
        <f t="shared" si="32"/>
        <v>2632</v>
      </c>
      <c r="AM30" s="149">
        <f t="shared" si="32"/>
        <v>2526.5</v>
      </c>
      <c r="AN30" s="149">
        <f t="shared" si="32"/>
        <v>2429.5</v>
      </c>
      <c r="AO30" s="149">
        <f t="shared" si="32"/>
        <v>2313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2017-02-21T21:32:44Z</dcterms:modified>
</cp:coreProperties>
</file>